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共有\01総務企画\18財政\【財政】ホームページ\11ＨＰ更新\Ｈ28\"/>
    </mc:Choice>
  </mc:AlternateContent>
  <bookViews>
    <workbookView xWindow="0" yWindow="0" windowWidth="2073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62913" concurrentManualCount="2"/>
</workbook>
</file>

<file path=xl/calcChain.xml><?xml version="1.0" encoding="utf-8"?>
<calcChain xmlns="http://schemas.openxmlformats.org/spreadsheetml/2006/main">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BE38" i="9"/>
  <c r="AM38" i="9"/>
  <c r="U38" i="9"/>
  <c r="C38" i="9"/>
  <c r="BE37" i="9"/>
  <c r="AM37" i="9"/>
  <c r="U37" i="9"/>
  <c r="C37" i="9"/>
  <c r="BE36" i="9"/>
  <c r="AM36" i="9"/>
  <c r="U36" i="9"/>
  <c r="C36" i="9"/>
  <c r="AM35" i="9"/>
  <c r="C35" i="9"/>
  <c r="BW34" i="9"/>
  <c r="BW35" i="9" s="1"/>
  <c r="C34" i="9"/>
  <c r="BW36" i="9" l="1"/>
  <c r="BW37" i="9" s="1"/>
  <c r="BW38" i="9" s="1"/>
  <c r="BW39" i="9" s="1"/>
  <c r="BW40" i="9" s="1"/>
  <c r="BW41" i="9" s="1"/>
  <c r="CO34" i="9"/>
  <c r="CO35" i="9" s="1"/>
  <c r="CO36" i="9" s="1"/>
  <c r="CO37" i="9" s="1"/>
  <c r="CO38" i="9" s="1"/>
  <c r="U34" i="9"/>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alcChain>
</file>

<file path=xl/sharedStrings.xml><?xml version="1.0" encoding="utf-8"?>
<sst xmlns="http://schemas.openxmlformats.org/spreadsheetml/2006/main" count="1025" uniqueCount="549">
  <si>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</si>
  <si>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</si>
  <si>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</si>
  <si>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</si>
  <si>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</si>
  <si>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</si>
  <si>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</si>
  <si>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</si>
  <si>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</si>
  <si>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</si>
  <si>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</si>
  <si>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</si>
  <si>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</si>
  <si>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</si>
  <si>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</si>
  <si>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</si>
  <si>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</si>
  <si>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</si>
  <si>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</si>
  <si>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</si>
  <si>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</si>
  <si>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</si>
  <si>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</si>
  <si>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</si>
  <si>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</si>
  <si>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</si>
  <si>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</si>
  <si>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</si>
  <si>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</si>
  <si>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</si>
  <si>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</si>
  <si>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</si>
  <si>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</si>
  <si>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</si>
  <si>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</si>
  <si>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</si>
  <si>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</si>
  <si>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</si>
  <si>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</si>
  <si>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</si>
  <si>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</si>
  <si>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</si>
  <si>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</si>
  <si>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</si>
  <si>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</si>
  <si>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</si>
  <si>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</si>
  <si>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</si>
  <si>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</si>
  <si>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</si>
  <si>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</si>
  <si>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</si>
  <si>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</si>
  <si>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</si>
  <si>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</si>
  <si>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</si>
  <si>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</si>
  <si>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</si>
  <si>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</si>
  <si>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</si>
  <si>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</si>
  <si>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</si>
  <si>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</si>
  <si>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</si>
  <si>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</si>
  <si>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</si>
  <si>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</si>
  <si>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</si>
  <si>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</si>
  <si>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</si>
  <si>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</si>
  <si>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</si>
  <si>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</si>
  <si>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</si>
  <si>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</si>
  <si>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</si>
  <si>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</si>
  <si>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</si>
  <si>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</si>
  <si>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</si>
  <si>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葛巻町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</si>
  <si>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</si>
  <si>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</si>
  <si>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</si>
  <si>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</si>
  <si>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</si>
  <si>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</si>
  <si>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</si>
  <si>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</si>
  <si>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</si>
  <si>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</si>
  <si>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</si>
  <si>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</si>
  <si>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</si>
  <si>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</si>
  <si>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</si>
  <si>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</si>
  <si>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</si>
  <si>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</si>
  <si>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</si>
  <si>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</si>
  <si>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</si>
  <si>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</si>
  <si>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</si>
  <si>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</si>
  <si>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</si>
  <si>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</si>
  <si>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</si>
  <si>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</si>
  <si>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</si>
  <si>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</si>
  <si>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</si>
  <si>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</si>
  <si>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</si>
  <si>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</si>
  <si>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</si>
  <si>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</si>
  <si>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</si>
  <si>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</si>
  <si>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</si>
  <si>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</si>
  <si>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</si>
  <si>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</si>
  <si>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</si>
  <si>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</si>
  <si>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</si>
  <si>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</si>
  <si>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</si>
  <si>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</si>
  <si>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</si>
  <si>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</si>
  <si>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</si>
  <si>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</si>
  <si>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</si>
  <si>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8"/>
  </si>
  <si>
    <t>うち日本人(％)</t>
    <phoneticPr fontId="5"/>
  </si>
  <si>
    <t>-2.6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</si>
  <si>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</si>
  <si>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</si>
  <si>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</si>
  <si>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</si>
  <si>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</si>
  <si>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</si>
  <si>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</si>
  <si>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</si>
  <si>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</si>
  <si>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</si>
  <si>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</si>
  <si>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</si>
  <si>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</si>
  <si>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</si>
  <si>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</si>
  <si>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</si>
  <si>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</si>
  <si>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</si>
  <si>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</si>
  <si>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</si>
  <si>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</si>
  <si>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</si>
  <si>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</si>
  <si>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</si>
  <si>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</si>
  <si>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</si>
  <si>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</si>
  <si>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</si>
  <si>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</si>
  <si>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</si>
  <si>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</si>
  <si>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</si>
  <si>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</si>
  <si>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</si>
  <si>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</si>
  <si>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</si>
  <si>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</si>
  <si>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</si>
  <si>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</si>
  <si>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</si>
  <si>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</si>
  <si>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</si>
  <si>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</si>
  <si>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</si>
  <si>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</si>
  <si>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</si>
  <si>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</si>
  <si>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</si>
  <si>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</si>
  <si>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</si>
  <si>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</si>
  <si>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</si>
  <si>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</si>
  <si>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</si>
  <si>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</si>
  <si>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</si>
  <si>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</si>
  <si>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</si>
  <si>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</si>
  <si>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岩手県葛巻町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</si>
  <si>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</si>
  <si>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</si>
  <si>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</si>
  <si>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</si>
  <si>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</si>
  <si>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</si>
  <si>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</si>
  <si>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</si>
  <si>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</si>
  <si>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</si>
  <si>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</si>
  <si>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</si>
  <si>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</si>
  <si>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</si>
  <si>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</si>
  <si>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</si>
  <si>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</si>
  <si>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</si>
  <si>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</si>
  <si>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</si>
  <si>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</si>
  <si>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</si>
  <si>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</si>
  <si>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</si>
  <si>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</si>
  <si>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</si>
  <si>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</si>
  <si>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</si>
  <si>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</si>
  <si>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</si>
  <si>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</si>
  <si>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</si>
  <si>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</si>
  <si>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</si>
  <si>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</si>
  <si>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</si>
  <si>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</si>
  <si>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</si>
  <si>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</si>
  <si>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</si>
  <si>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</si>
  <si>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</si>
  <si>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</si>
  <si>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</si>
  <si>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</si>
  <si>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</si>
  <si>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</si>
  <si>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</si>
  <si>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</si>
  <si>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</si>
  <si>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</si>
  <si>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</si>
  <si>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</si>
  <si>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</si>
  <si>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</si>
  <si>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</si>
  <si>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</si>
  <si>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</si>
  <si>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</si>
  <si>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</si>
  <si>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</si>
  <si>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</si>
  <si>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</si>
  <si>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</si>
  <si>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</si>
  <si>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</si>
  <si>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</si>
  <si>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</si>
  <si>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</si>
  <si>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</si>
  <si>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</si>
  <si>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</si>
  <si>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</si>
  <si>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</si>
  <si>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</si>
  <si>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</si>
  <si>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</si>
  <si>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</si>
  <si>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</si>
  <si>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</si>
  <si>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</si>
  <si>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</si>
  <si>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</si>
  <si>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</si>
  <si>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</si>
  <si>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</si>
  <si>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</si>
  <si>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</si>
  <si>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</si>
  <si>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</si>
  <si>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</si>
  <si>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</si>
  <si>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</si>
  <si>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</si>
  <si>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</si>
  <si>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</si>
  <si>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</si>
  <si>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</si>
  <si>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</si>
  <si>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</si>
  <si>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</si>
  <si>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</si>
  <si>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</si>
  <si>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</si>
  <si>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</si>
  <si>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</si>
  <si>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</si>
  <si>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</si>
  <si>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</si>
  <si>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</si>
  <si>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</si>
  <si>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</si>
  <si>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</si>
  <si>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</si>
  <si>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</si>
  <si>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</si>
  <si>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</si>
  <si>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</si>
  <si>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</si>
  <si>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</si>
  <si>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</si>
  <si>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</si>
  <si>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</si>
  <si>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</si>
  <si>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</si>
  <si>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</si>
  <si>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</si>
  <si>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</si>
  <si>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</si>
  <si>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</si>
  <si>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</si>
  <si>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</si>
  <si>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</si>
  <si>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</si>
  <si>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</si>
  <si>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</si>
  <si>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</si>
  <si>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</si>
  <si>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</si>
  <si>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</si>
  <si>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</si>
  <si>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</si>
  <si>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</si>
  <si>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</si>
  <si>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</si>
  <si>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</si>
  <si>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</si>
  <si>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</si>
  <si>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</si>
  <si>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岩手県葛巻町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</si>
  <si>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</si>
  <si>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</si>
  <si>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</si>
  <si>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</si>
  <si>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</si>
  <si>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</si>
  <si>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</si>
  <si>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</si>
  <si>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</si>
  <si>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</si>
  <si>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</si>
  <si>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</si>
  <si>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</si>
  <si>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</si>
  <si>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</si>
  <si>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</si>
  <si>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</si>
  <si>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</si>
  <si>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</si>
  <si>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</si>
  <si>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</si>
  <si>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</si>
  <si>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</si>
  <si>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</si>
  <si>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</si>
  <si>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</si>
  <si>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</si>
  <si>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</si>
  <si>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</si>
  <si>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</si>
  <si>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</si>
  <si>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</si>
  <si>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</si>
  <si>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</si>
  <si>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</si>
  <si>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国民健康保険病院事業会計</t>
    <phoneticPr fontId="5"/>
  </si>
  <si>
    <t>法適用企業</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</si>
  <si>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</si>
  <si>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</si>
  <si>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</si>
  <si>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</si>
  <si>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</si>
  <si>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</si>
  <si>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</si>
  <si>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</si>
  <si>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</si>
  <si>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</si>
  <si>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</si>
  <si>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</si>
  <si>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</si>
  <si>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</si>
  <si>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</si>
  <si>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</si>
  <si>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</si>
  <si>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</si>
  <si>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</si>
  <si>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</si>
  <si>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</si>
  <si>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</si>
  <si>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</si>
  <si>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</si>
  <si>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</si>
  <si>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</si>
  <si>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</si>
  <si>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</si>
  <si>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</si>
  <si>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</si>
  <si>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</si>
  <si>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</si>
  <si>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</si>
  <si>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</si>
  <si>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</si>
  <si>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</si>
  <si>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</si>
  <si>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</si>
  <si>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</si>
  <si>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</si>
  <si>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</si>
  <si>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</si>
  <si>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</si>
  <si>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</si>
  <si>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</si>
  <si>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</si>
  <si>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</si>
  <si>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</si>
  <si>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</si>
  <si>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</si>
  <si>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</si>
  <si>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</si>
  <si>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</si>
  <si>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</si>
  <si>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</si>
  <si>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</si>
  <si>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</si>
  <si>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</si>
  <si>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</si>
  <si>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</si>
  <si>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</si>
  <si>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</si>
  <si>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</si>
  <si>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</si>
  <si>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</si>
  <si>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</si>
  <si>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</si>
  <si>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</si>
  <si>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</si>
  <si>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</si>
  <si>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</si>
  <si>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</si>
  <si>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</si>
  <si>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</si>
  <si>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</si>
  <si>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</si>
  <si>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</si>
  <si>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</si>
  <si>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</si>
  <si>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</si>
  <si>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</si>
  <si>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</si>
  <si>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</si>
  <si>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</si>
  <si>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</si>
  <si>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</si>
  <si>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</si>
  <si>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</si>
  <si>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</si>
  <si>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</si>
  <si>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</si>
  <si>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</si>
  <si>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</si>
  <si>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</si>
  <si>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</si>
  <si>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</si>
  <si>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</si>
  <si>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</si>
  <si>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</si>
  <si>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</si>
  <si>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</si>
  <si>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</si>
  <si>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</si>
  <si>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</si>
  <si>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</si>
  <si>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</si>
  <si>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</si>
  <si>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</si>
  <si>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</si>
  <si>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</si>
  <si>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</si>
  <si>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</si>
  <si>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</si>
  <si>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</si>
  <si>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</si>
  <si>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</si>
  <si>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</si>
  <si>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</si>
  <si>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</si>
  <si>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</si>
  <si>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</si>
  <si>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</si>
  <si>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</si>
  <si>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</si>
  <si>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</si>
  <si>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</si>
  <si>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</si>
  <si>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</si>
  <si>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</si>
  <si>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</si>
  <si>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</si>
  <si>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</si>
  <si>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</si>
  <si>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</si>
  <si>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</si>
  <si>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</si>
  <si>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4.39</t>
  </si>
  <si>
    <t>▲ 1.01</t>
  </si>
  <si>
    <t>一般会計</t>
  </si>
  <si>
    <t>国民健康保険病院事業会計</t>
  </si>
  <si>
    <t>国民健康保険事業勘定特別会計</t>
  </si>
  <si>
    <t>簡易水道事業特別会計</t>
  </si>
  <si>
    <t>農業集落排水事業特別会計</t>
  </si>
  <si>
    <t>後期高齢者医療事業特別会計</t>
  </si>
  <si>
    <t>その他会計（赤字）</t>
  </si>
  <si>
    <t>その他会計（黒字）</t>
  </si>
  <si>
    <t>（社）葛巻町畜産開発公社</t>
    <rPh sb="1" eb="2">
      <t>シャ</t>
    </rPh>
    <rPh sb="3" eb="6">
      <t>クズマキマチ</t>
    </rPh>
    <rPh sb="6" eb="8">
      <t>チクサン</t>
    </rPh>
    <rPh sb="8" eb="10">
      <t>カイハツ</t>
    </rPh>
    <rPh sb="10" eb="12">
      <t>コウシャ</t>
    </rPh>
    <phoneticPr fontId="24"/>
  </si>
  <si>
    <t>葛巻高原食品加工(株)</t>
    <rPh sb="0" eb="2">
      <t>クズマキ</t>
    </rPh>
    <rPh sb="2" eb="4">
      <t>コウゲン</t>
    </rPh>
    <rPh sb="4" eb="6">
      <t>ショクヒン</t>
    </rPh>
    <rPh sb="6" eb="8">
      <t>カコウ</t>
    </rPh>
    <rPh sb="8" eb="11">
      <t>カブ</t>
    </rPh>
    <phoneticPr fontId="24"/>
  </si>
  <si>
    <t>(株)グリーンテージくずまき</t>
    <rPh sb="0" eb="3">
      <t>カブ</t>
    </rPh>
    <phoneticPr fontId="24"/>
  </si>
  <si>
    <t>エコ・ワールドくずまき風力発電所(株)</t>
    <rPh sb="11" eb="13">
      <t>フウリョク</t>
    </rPh>
    <rPh sb="13" eb="15">
      <t>ハツデン</t>
    </rPh>
    <rPh sb="15" eb="16">
      <t>ショ</t>
    </rPh>
    <rPh sb="16" eb="19">
      <t>カブ</t>
    </rPh>
    <phoneticPr fontId="24"/>
  </si>
  <si>
    <t>葛巻町森林組合</t>
    <rPh sb="0" eb="3">
      <t>クズマキマチ</t>
    </rPh>
    <rPh sb="3" eb="5">
      <t>シンリン</t>
    </rPh>
    <rPh sb="5" eb="7">
      <t>クミアイ</t>
    </rPh>
    <phoneticPr fontId="24"/>
  </si>
  <si>
    <t>岩手県市町村総合事務組合（普通会計）</t>
    <rPh sb="0" eb="3">
      <t>イワテケン</t>
    </rPh>
    <rPh sb="3" eb="6">
      <t>シチョウソン</t>
    </rPh>
    <rPh sb="6" eb="8">
      <t>ソウゴウ</t>
    </rPh>
    <rPh sb="8" eb="10">
      <t>ジム</t>
    </rPh>
    <rPh sb="10" eb="12">
      <t>クミアイ</t>
    </rPh>
    <rPh sb="13" eb="15">
      <t>フツウ</t>
    </rPh>
    <rPh sb="15" eb="17">
      <t>カイケイ</t>
    </rPh>
    <phoneticPr fontId="5"/>
  </si>
  <si>
    <t>岩手県市町村総合事務組合（交通災害共済事業）</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phoneticPr fontId="5"/>
  </si>
  <si>
    <t>盛岡北部行政事務組合（普通会計）</t>
    <rPh sb="0" eb="2">
      <t>モリオカ</t>
    </rPh>
    <rPh sb="2" eb="4">
      <t>ホクブ</t>
    </rPh>
    <rPh sb="4" eb="6">
      <t>ギョウセイ</t>
    </rPh>
    <rPh sb="6" eb="8">
      <t>ジム</t>
    </rPh>
    <rPh sb="8" eb="10">
      <t>クミアイ</t>
    </rPh>
    <rPh sb="11" eb="13">
      <t>フツウ</t>
    </rPh>
    <rPh sb="13" eb="15">
      <t>カイケイ</t>
    </rPh>
    <phoneticPr fontId="5"/>
  </si>
  <si>
    <t>盛岡北部行政事務組合（介護保険事業）</t>
    <rPh sb="0" eb="2">
      <t>モリオカ</t>
    </rPh>
    <rPh sb="2" eb="4">
      <t>ホクブ</t>
    </rPh>
    <rPh sb="4" eb="6">
      <t>ギョウセイ</t>
    </rPh>
    <rPh sb="6" eb="8">
      <t>ジム</t>
    </rPh>
    <rPh sb="8" eb="10">
      <t>クミアイ</t>
    </rPh>
    <rPh sb="11" eb="13">
      <t>カイゴ</t>
    </rPh>
    <rPh sb="13" eb="15">
      <t>ホケン</t>
    </rPh>
    <rPh sb="15" eb="17">
      <t>ジギョウ</t>
    </rPh>
    <phoneticPr fontId="5"/>
  </si>
  <si>
    <t>盛岡地区広域消防組合</t>
    <rPh sb="0" eb="2">
      <t>モリオカ</t>
    </rPh>
    <rPh sb="2" eb="4">
      <t>チク</t>
    </rPh>
    <rPh sb="4" eb="6">
      <t>コウイキ</t>
    </rPh>
    <rPh sb="6" eb="8">
      <t>ショウボウ</t>
    </rPh>
    <rPh sb="8" eb="10">
      <t>クミアイ</t>
    </rPh>
    <phoneticPr fontId="5"/>
  </si>
  <si>
    <t>岩手県自治会館管理組合</t>
    <rPh sb="0" eb="3">
      <t>イワテケン</t>
    </rPh>
    <rPh sb="3" eb="5">
      <t>ジチ</t>
    </rPh>
    <rPh sb="5" eb="7">
      <t>カイカン</t>
    </rPh>
    <rPh sb="7" eb="9">
      <t>カンリ</t>
    </rPh>
    <rPh sb="9" eb="11">
      <t>クミアイ</t>
    </rPh>
    <phoneticPr fontId="5"/>
  </si>
  <si>
    <t>岩手県後期高齢者医療広域連合（普通会計）</t>
    <rPh sb="0" eb="3">
      <t>イワテケン</t>
    </rPh>
    <rPh sb="3" eb="5">
      <t>コウキ</t>
    </rPh>
    <rPh sb="5" eb="7">
      <t>コウレイ</t>
    </rPh>
    <rPh sb="7" eb="8">
      <t>シャ</t>
    </rPh>
    <rPh sb="8" eb="10">
      <t>イリョウ</t>
    </rPh>
    <rPh sb="10" eb="12">
      <t>コウイキ</t>
    </rPh>
    <rPh sb="12" eb="14">
      <t>レンゴウ</t>
    </rPh>
    <rPh sb="15" eb="17">
      <t>フツウ</t>
    </rPh>
    <rPh sb="17" eb="19">
      <t>カイケイ</t>
    </rPh>
    <phoneticPr fontId="5"/>
  </si>
  <si>
    <t>岩手県後期高齢者医療広域連合（後期高齢者医療事業）</t>
    <rPh sb="0" eb="3">
      <t>イワテケン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ジギョウ</t>
    </rPh>
    <phoneticPr fontId="5"/>
  </si>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</sst>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extLst>
            <c:ext xmlns:c16="http://schemas.microsoft.com/office/drawing/2014/chart" uri="{C3380CC4-5D6E-409C-BE32-E72D297353CC}">
              <c16:uniqueId val="{00000000-D9F8-4B11-BBB5-9A39DAD6B3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87836</c:v>
                </c:pt>
                <c:pt idx="1">
                  <c:v>126935</c:v>
                </c:pt>
                <c:pt idx="2">
                  <c:v>90192</c:v>
                </c:pt>
                <c:pt idx="3">
                  <c:v>126565</c:v>
                </c:pt>
                <c:pt idx="4">
                  <c:v>214075</c:v>
                </c:pt>
              </c:numCache>
            </c:numRef>
          </c:val>
          <c:smooth val="0"/>
          <c:extLst>
            <c:ext xmlns:c16="http://schemas.microsoft.com/office/drawing/2014/chart" uri="{C3380CC4-5D6E-409C-BE32-E72D297353CC}">
              <c16:uniqueId val="{00000001-D9F8-4B11-BBB5-9A39DAD6B321}"/>
            </c:ext>
          </c:extLst>
        </c:ser>
        <c:dLbls>
          <c:showLegendKey val="0"/>
          <c:showVal val="0"/>
          <c:showCatName val="0"/>
          <c:showSerName val="0"/>
          <c:showPercent val="0"/>
          <c:showBubbleSize val="0"/>
        </c:dLbls>
        <c:marker val="1"/>
        <c:smooth val="0"/>
        <c:axId val="171116800"/>
        <c:axId val="171121664"/>
      </c:lineChart>
      <c:catAx>
        <c:axId val="1711168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1121664"/>
        <c:crosses val="autoZero"/>
        <c:auto val="1"/>
        <c:lblAlgn val="ctr"/>
        <c:lblOffset val="100"/>
        <c:tickLblSkip val="1"/>
        <c:tickMarkSkip val="1"/>
        <c:noMultiLvlLbl val="0"/>
      </c:catAx>
      <c:valAx>
        <c:axId val="17112166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11168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2.87</c:v>
                </c:pt>
                <c:pt idx="1">
                  <c:v>10.19</c:v>
                </c:pt>
                <c:pt idx="2">
                  <c:v>4.1500000000000004</c:v>
                </c:pt>
                <c:pt idx="3">
                  <c:v>8.31</c:v>
                </c:pt>
                <c:pt idx="4">
                  <c:v>14.16</c:v>
                </c:pt>
              </c:numCache>
            </c:numRef>
          </c:val>
          <c:extLst>
            <c:ext xmlns:c16="http://schemas.microsoft.com/office/drawing/2014/chart" uri="{C3380CC4-5D6E-409C-BE32-E72D297353CC}">
              <c16:uniqueId val="{00000000-744F-4F14-BDCF-62CC6C98A4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14.6</c:v>
                </c:pt>
                <c:pt idx="1">
                  <c:v>13.2</c:v>
                </c:pt>
                <c:pt idx="2">
                  <c:v>18.32</c:v>
                </c:pt>
                <c:pt idx="3">
                  <c:v>24.17</c:v>
                </c:pt>
                <c:pt idx="4">
                  <c:v>23.43</c:v>
                </c:pt>
              </c:numCache>
            </c:numRef>
          </c:val>
          <c:extLst>
            <c:ext xmlns:c16="http://schemas.microsoft.com/office/drawing/2014/chart" uri="{C3380CC4-5D6E-409C-BE32-E72D297353CC}">
              <c16:uniqueId val="{00000001-744F-4F14-BDCF-62CC6C98A49D}"/>
            </c:ext>
          </c:extLst>
        </c:ser>
        <c:dLbls>
          <c:showLegendKey val="0"/>
          <c:showVal val="0"/>
          <c:showCatName val="0"/>
          <c:showSerName val="0"/>
          <c:showPercent val="0"/>
          <c:showBubbleSize val="0"/>
        </c:dLbls>
        <c:gapWidth val="250"/>
        <c:overlap val="100"/>
        <c:axId val="93223936"/>
        <c:axId val="93255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-4.3899999999999997</c:v>
                </c:pt>
                <c:pt idx="1">
                  <c:v>6.09</c:v>
                </c:pt>
                <c:pt idx="2">
                  <c:v>-1.01</c:v>
                </c:pt>
                <c:pt idx="3">
                  <c:v>9.27</c:v>
                </c:pt>
                <c:pt idx="4">
                  <c:v>6.11</c:v>
                </c:pt>
              </c:numCache>
            </c:numRef>
          </c:val>
          <c:smooth val="0"/>
          <c:extLst>
            <c:ext xmlns:c16="http://schemas.microsoft.com/office/drawing/2014/chart" uri="{C3380CC4-5D6E-409C-BE32-E72D297353CC}">
              <c16:uniqueId val="{00000002-744F-4F14-BDCF-62CC6C98A49D}"/>
            </c:ext>
          </c:extLst>
        </c:ser>
        <c:dLbls>
          <c:showLegendKey val="0"/>
          <c:showVal val="0"/>
          <c:showCatName val="0"/>
          <c:showSerName val="0"/>
          <c:showPercent val="0"/>
          <c:showBubbleSize val="0"/>
        </c:dLbls>
        <c:marker val="1"/>
        <c:smooth val="0"/>
        <c:axId val="93223936"/>
        <c:axId val="93255168"/>
      </c:lineChart>
      <c:catAx>
        <c:axId val="9322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3255168"/>
        <c:crosses val="autoZero"/>
        <c:auto val="1"/>
        <c:lblAlgn val="ctr"/>
        <c:lblOffset val="100"/>
        <c:tickLblSkip val="1"/>
        <c:tickMarkSkip val="1"/>
        <c:noMultiLvlLbl val="0"/>
      </c:catAx>
      <c:valAx>
        <c:axId val="93255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223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B3-4957-97E8-7ABA4D9DAC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B3-4957-97E8-7ABA4D9DAC2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2B3-4957-97E8-7ABA4D9DAC2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2B3-4957-97E8-7ABA4D9DAC2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0.09</c:v>
                </c:pt>
                <c:pt idx="2">
                  <c:v>#N/A</c:v>
                </c:pt>
                <c:pt idx="3">
                  <c:v>0.09</c:v>
                </c:pt>
                <c:pt idx="4">
                  <c:v>#N/A</c:v>
                </c:pt>
                <c:pt idx="5">
                  <c:v>0.1</c:v>
                </c:pt>
                <c:pt idx="6">
                  <c:v>#N/A</c:v>
                </c:pt>
                <c:pt idx="7">
                  <c:v>0.1</c:v>
                </c:pt>
                <c:pt idx="8">
                  <c:v>#N/A</c:v>
                </c:pt>
                <c:pt idx="9">
                  <c:v>0.09</c:v>
                </c:pt>
              </c:numCache>
            </c:numRef>
          </c:val>
          <c:extLst>
            <c:ext xmlns:c16="http://schemas.microsoft.com/office/drawing/2014/chart" uri="{C3380CC4-5D6E-409C-BE32-E72D297353CC}">
              <c16:uniqueId val="{00000004-02B3-4957-97E8-7ABA4D9DAC22}"/>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0.43</c:v>
                </c:pt>
                <c:pt idx="2">
                  <c:v>#N/A</c:v>
                </c:pt>
                <c:pt idx="3">
                  <c:v>0.33</c:v>
                </c:pt>
                <c:pt idx="4">
                  <c:v>#N/A</c:v>
                </c:pt>
                <c:pt idx="5">
                  <c:v>0.24</c:v>
                </c:pt>
                <c:pt idx="6">
                  <c:v>#N/A</c:v>
                </c:pt>
                <c:pt idx="7">
                  <c:v>0.08</c:v>
                </c:pt>
                <c:pt idx="8">
                  <c:v>#N/A</c:v>
                </c:pt>
                <c:pt idx="9">
                  <c:v>0.17</c:v>
                </c:pt>
              </c:numCache>
            </c:numRef>
          </c:val>
          <c:extLst>
            <c:ext xmlns:c16="http://schemas.microsoft.com/office/drawing/2014/chart" uri="{C3380CC4-5D6E-409C-BE32-E72D297353CC}">
              <c16:uniqueId val="{00000005-02B3-4957-97E8-7ABA4D9DAC22}"/>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0.18</c:v>
                </c:pt>
                <c:pt idx="2">
                  <c:v>#N/A</c:v>
                </c:pt>
                <c:pt idx="3">
                  <c:v>0.09</c:v>
                </c:pt>
                <c:pt idx="4">
                  <c:v>#N/A</c:v>
                </c:pt>
                <c:pt idx="5">
                  <c:v>0.12</c:v>
                </c:pt>
                <c:pt idx="6">
                  <c:v>#N/A</c:v>
                </c:pt>
                <c:pt idx="7">
                  <c:v>0.25</c:v>
                </c:pt>
                <c:pt idx="8">
                  <c:v>#N/A</c:v>
                </c:pt>
                <c:pt idx="9">
                  <c:v>0.37</c:v>
                </c:pt>
              </c:numCache>
            </c:numRef>
          </c:val>
          <c:extLst>
            <c:ext xmlns:c16="http://schemas.microsoft.com/office/drawing/2014/chart" uri="{C3380CC4-5D6E-409C-BE32-E72D297353CC}">
              <c16:uniqueId val="{00000006-02B3-4957-97E8-7ABA4D9DAC22}"/>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0.84</c:v>
                </c:pt>
                <c:pt idx="2">
                  <c:v>#N/A</c:v>
                </c:pt>
                <c:pt idx="3">
                  <c:v>1.1499999999999999</c:v>
                </c:pt>
                <c:pt idx="4">
                  <c:v>#N/A</c:v>
                </c:pt>
                <c:pt idx="5">
                  <c:v>1.2</c:v>
                </c:pt>
                <c:pt idx="6">
                  <c:v>#N/A</c:v>
                </c:pt>
                <c:pt idx="7">
                  <c:v>2.13</c:v>
                </c:pt>
                <c:pt idx="8">
                  <c:v>#N/A</c:v>
                </c:pt>
                <c:pt idx="9">
                  <c:v>1.07</c:v>
                </c:pt>
              </c:numCache>
            </c:numRef>
          </c:val>
          <c:extLst>
            <c:ext xmlns:c16="http://schemas.microsoft.com/office/drawing/2014/chart" uri="{C3380CC4-5D6E-409C-BE32-E72D297353CC}">
              <c16:uniqueId val="{00000007-02B3-4957-97E8-7ABA4D9DAC22}"/>
            </c:ext>
          </c:extLst>
        </c:ser>
        <c:ser>
          <c:idx val="8"/>
          <c:order val="8"/>
          <c:tx>
            <c:strRef>
              <c:f>データシート!$A$35</c:f>
              <c:strCache>
                <c:ptCount val="1"/>
                <c:pt idx="0">
                  <c:v>国民健康保険病院事業会計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10.51</c:v>
                </c:pt>
                <c:pt idx="2">
                  <c:v>#N/A</c:v>
                </c:pt>
                <c:pt idx="3">
                  <c:v>11.78</c:v>
                </c:pt>
                <c:pt idx="4">
                  <c:v>#N/A</c:v>
                </c:pt>
                <c:pt idx="5">
                  <c:v>12.73</c:v>
                </c:pt>
                <c:pt idx="6">
                  <c:v>#N/A</c:v>
                </c:pt>
                <c:pt idx="7">
                  <c:v>12.62</c:v>
                </c:pt>
                <c:pt idx="8">
                  <c:v>#N/A</c:v>
                </c:pt>
                <c:pt idx="9">
                  <c:v>13.4</c:v>
                </c:pt>
              </c:numCache>
            </c:numRef>
          </c:val>
          <c:extLst>
            <c:ext xmlns:c16="http://schemas.microsoft.com/office/drawing/2014/chart" uri="{C3380CC4-5D6E-409C-BE32-E72D297353CC}">
              <c16:uniqueId val="{00000008-02B3-4957-97E8-7ABA4D9DAC2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2.87</c:v>
                </c:pt>
                <c:pt idx="2">
                  <c:v>#N/A</c:v>
                </c:pt>
                <c:pt idx="3">
                  <c:v>10.19</c:v>
                </c:pt>
                <c:pt idx="4">
                  <c:v>#N/A</c:v>
                </c:pt>
                <c:pt idx="5">
                  <c:v>8.16</c:v>
                </c:pt>
                <c:pt idx="6">
                  <c:v>#N/A</c:v>
                </c:pt>
                <c:pt idx="7">
                  <c:v>8.31</c:v>
                </c:pt>
                <c:pt idx="8">
                  <c:v>#N/A</c:v>
                </c:pt>
                <c:pt idx="9">
                  <c:v>14.84</c:v>
                </c:pt>
              </c:numCache>
            </c:numRef>
          </c:val>
          <c:extLst>
            <c:ext xmlns:c16="http://schemas.microsoft.com/office/drawing/2014/chart" uri="{C3380CC4-5D6E-409C-BE32-E72D297353CC}">
              <c16:uniqueId val="{00000009-02B3-4957-97E8-7ABA4D9DAC22}"/>
            </c:ext>
          </c:extLst>
        </c:ser>
        <c:dLbls>
          <c:showLegendKey val="0"/>
          <c:showVal val="0"/>
          <c:showCatName val="0"/>
          <c:showSerName val="0"/>
          <c:showPercent val="0"/>
          <c:showBubbleSize val="0"/>
        </c:dLbls>
        <c:gapWidth val="150"/>
        <c:overlap val="100"/>
        <c:axId val="93364224"/>
        <c:axId val="93366144"/>
      </c:barChart>
      <c:catAx>
        <c:axId val="9336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366144"/>
        <c:crosses val="autoZero"/>
        <c:auto val="1"/>
        <c:lblAlgn val="ctr"/>
        <c:lblOffset val="100"/>
        <c:tickLblSkip val="1"/>
        <c:tickMarkSkip val="1"/>
        <c:noMultiLvlLbl val="0"/>
      </c:catAx>
      <c:valAx>
        <c:axId val="93366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364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707</c:v>
                </c:pt>
                <c:pt idx="5">
                  <c:v>699</c:v>
                </c:pt>
                <c:pt idx="8">
                  <c:v>654</c:v>
                </c:pt>
                <c:pt idx="11">
                  <c:v>624</c:v>
                </c:pt>
                <c:pt idx="14">
                  <c:v>616</c:v>
                </c:pt>
              </c:numCache>
            </c:numRef>
          </c:val>
          <c:extLst>
            <c:ext xmlns:c16="http://schemas.microsoft.com/office/drawing/2014/chart" uri="{C3380CC4-5D6E-409C-BE32-E72D297353CC}">
              <c16:uniqueId val="{00000000-428E-4B7E-B91A-6E7C6E8EC7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8E-4B7E-B91A-6E7C6E8EC7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c:v>
                </c:pt>
                <c:pt idx="3">
                  <c:v>9</c:v>
                </c:pt>
                <c:pt idx="6">
                  <c:v>9</c:v>
                </c:pt>
                <c:pt idx="9">
                  <c:v>9</c:v>
                </c:pt>
                <c:pt idx="12">
                  <c:v>10</c:v>
                </c:pt>
              </c:numCache>
            </c:numRef>
          </c:val>
          <c:extLst>
            <c:ext xmlns:c16="http://schemas.microsoft.com/office/drawing/2014/chart" uri="{C3380CC4-5D6E-409C-BE32-E72D297353CC}">
              <c16:uniqueId val="{00000002-428E-4B7E-B91A-6E7C6E8EC7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20</c:v>
                </c:pt>
                <c:pt idx="3">
                  <c:v>14</c:v>
                </c:pt>
                <c:pt idx="6">
                  <c:v>0</c:v>
                </c:pt>
                <c:pt idx="9">
                  <c:v>0</c:v>
                </c:pt>
                <c:pt idx="12">
                  <c:v>1</c:v>
                </c:pt>
              </c:numCache>
            </c:numRef>
          </c:val>
          <c:extLst>
            <c:ext xmlns:c16="http://schemas.microsoft.com/office/drawing/2014/chart" uri="{C3380CC4-5D6E-409C-BE32-E72D297353CC}">
              <c16:uniqueId val="{00000003-428E-4B7E-B91A-6E7C6E8EC7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138</c:v>
                </c:pt>
                <c:pt idx="3">
                  <c:v>125</c:v>
                </c:pt>
                <c:pt idx="6">
                  <c:v>136</c:v>
                </c:pt>
                <c:pt idx="9">
                  <c:v>136</c:v>
                </c:pt>
                <c:pt idx="12">
                  <c:v>155</c:v>
                </c:pt>
              </c:numCache>
            </c:numRef>
          </c:val>
          <c:extLst>
            <c:ext xmlns:c16="http://schemas.microsoft.com/office/drawing/2014/chart" uri="{C3380CC4-5D6E-409C-BE32-E72D297353CC}">
              <c16:uniqueId val="{00000004-428E-4B7E-B91A-6E7C6E8EC7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8E-4B7E-B91A-6E7C6E8EC7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8E-4B7E-B91A-6E7C6E8EC7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838</c:v>
                </c:pt>
                <c:pt idx="3">
                  <c:v>791</c:v>
                </c:pt>
                <c:pt idx="6">
                  <c:v>741</c:v>
                </c:pt>
                <c:pt idx="9">
                  <c:v>644</c:v>
                </c:pt>
                <c:pt idx="12">
                  <c:v>628</c:v>
                </c:pt>
              </c:numCache>
            </c:numRef>
          </c:val>
          <c:extLst>
            <c:ext xmlns:c16="http://schemas.microsoft.com/office/drawing/2014/chart" uri="{C3380CC4-5D6E-409C-BE32-E72D297353CC}">
              <c16:uniqueId val="{00000007-428E-4B7E-B91A-6E7C6E8EC711}"/>
            </c:ext>
          </c:extLst>
        </c:ser>
        <c:dLbls>
          <c:showLegendKey val="0"/>
          <c:showVal val="0"/>
          <c:showCatName val="0"/>
          <c:showSerName val="0"/>
          <c:showPercent val="0"/>
          <c:showBubbleSize val="0"/>
        </c:dLbls>
        <c:gapWidth val="100"/>
        <c:overlap val="100"/>
        <c:axId val="93518464"/>
        <c:axId val="93606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298</c:v>
                </c:pt>
                <c:pt idx="2">
                  <c:v>#N/A</c:v>
                </c:pt>
                <c:pt idx="3">
                  <c:v>#N/A</c:v>
                </c:pt>
                <c:pt idx="4">
                  <c:v>240</c:v>
                </c:pt>
                <c:pt idx="5">
                  <c:v>#N/A</c:v>
                </c:pt>
                <c:pt idx="6">
                  <c:v>#N/A</c:v>
                </c:pt>
                <c:pt idx="7">
                  <c:v>232</c:v>
                </c:pt>
                <c:pt idx="8">
                  <c:v>#N/A</c:v>
                </c:pt>
                <c:pt idx="9">
                  <c:v>#N/A</c:v>
                </c:pt>
                <c:pt idx="10">
                  <c:v>165</c:v>
                </c:pt>
                <c:pt idx="11">
                  <c:v>#N/A</c:v>
                </c:pt>
                <c:pt idx="12">
                  <c:v>#N/A</c:v>
                </c:pt>
                <c:pt idx="13">
                  <c:v>178</c:v>
                </c:pt>
                <c:pt idx="14">
                  <c:v>#N/A</c:v>
                </c:pt>
              </c:numCache>
            </c:numRef>
          </c:val>
          <c:smooth val="0"/>
          <c:extLst>
            <c:ext xmlns:c16="http://schemas.microsoft.com/office/drawing/2014/chart" uri="{C3380CC4-5D6E-409C-BE32-E72D297353CC}">
              <c16:uniqueId val="{00000008-428E-4B7E-B91A-6E7C6E8EC711}"/>
            </c:ext>
          </c:extLst>
        </c:ser>
        <c:dLbls>
          <c:showLegendKey val="0"/>
          <c:showVal val="0"/>
          <c:showCatName val="0"/>
          <c:showSerName val="0"/>
          <c:showPercent val="0"/>
          <c:showBubbleSize val="0"/>
        </c:dLbls>
        <c:marker val="1"/>
        <c:smooth val="0"/>
        <c:axId val="93518464"/>
        <c:axId val="93606656"/>
      </c:lineChart>
      <c:catAx>
        <c:axId val="9351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606656"/>
        <c:crosses val="autoZero"/>
        <c:auto val="1"/>
        <c:lblAlgn val="ctr"/>
        <c:lblOffset val="100"/>
        <c:tickLblSkip val="1"/>
        <c:tickMarkSkip val="1"/>
        <c:noMultiLvlLbl val="0"/>
      </c:catAx>
      <c:valAx>
        <c:axId val="93606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518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5270</c:v>
                </c:pt>
                <c:pt idx="5">
                  <c:v>5328</c:v>
                </c:pt>
                <c:pt idx="8">
                  <c:v>5207</c:v>
                </c:pt>
                <c:pt idx="11">
                  <c:v>5252</c:v>
                </c:pt>
                <c:pt idx="14">
                  <c:v>6108</c:v>
                </c:pt>
              </c:numCache>
            </c:numRef>
          </c:val>
          <c:extLst>
            <c:ext xmlns:c16="http://schemas.microsoft.com/office/drawing/2014/chart" uri="{C3380CC4-5D6E-409C-BE32-E72D297353CC}">
              <c16:uniqueId val="{00000000-C7F0-44BD-84F0-446130EB17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190</c:v>
                </c:pt>
                <c:pt idx="5">
                  <c:v>162</c:v>
                </c:pt>
                <c:pt idx="8">
                  <c:v>135</c:v>
                </c:pt>
                <c:pt idx="11">
                  <c:v>107</c:v>
                </c:pt>
                <c:pt idx="14">
                  <c:v>79</c:v>
                </c:pt>
              </c:numCache>
            </c:numRef>
          </c:val>
          <c:extLst>
            <c:ext xmlns:c16="http://schemas.microsoft.com/office/drawing/2014/chart" uri="{C3380CC4-5D6E-409C-BE32-E72D297353CC}">
              <c16:uniqueId val="{00000001-C7F0-44BD-84F0-446130EB17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2979</c:v>
                </c:pt>
                <c:pt idx="5">
                  <c:v>3664</c:v>
                </c:pt>
                <c:pt idx="8">
                  <c:v>4439</c:v>
                </c:pt>
                <c:pt idx="11">
                  <c:v>4736</c:v>
                </c:pt>
                <c:pt idx="14">
                  <c:v>5222</c:v>
                </c:pt>
              </c:numCache>
            </c:numRef>
          </c:val>
          <c:extLst>
            <c:ext xmlns:c16="http://schemas.microsoft.com/office/drawing/2014/chart" uri="{C3380CC4-5D6E-409C-BE32-E72D297353CC}">
              <c16:uniqueId val="{00000002-C7F0-44BD-84F0-446130EB17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F0-44BD-84F0-446130EB17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F0-44BD-84F0-446130EB17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162</c:v>
                </c:pt>
                <c:pt idx="3">
                  <c:v>58</c:v>
                </c:pt>
                <c:pt idx="6">
                  <c:v>50</c:v>
                </c:pt>
                <c:pt idx="9">
                  <c:v>45</c:v>
                </c:pt>
                <c:pt idx="12">
                  <c:v>63</c:v>
                </c:pt>
              </c:numCache>
            </c:numRef>
          </c:val>
          <c:extLst>
            <c:ext xmlns:c16="http://schemas.microsoft.com/office/drawing/2014/chart" uri="{C3380CC4-5D6E-409C-BE32-E72D297353CC}">
              <c16:uniqueId val="{00000005-C7F0-44BD-84F0-446130EB17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1072</c:v>
                </c:pt>
                <c:pt idx="3">
                  <c:v>993</c:v>
                </c:pt>
                <c:pt idx="6">
                  <c:v>826</c:v>
                </c:pt>
                <c:pt idx="9">
                  <c:v>614</c:v>
                </c:pt>
                <c:pt idx="12">
                  <c:v>656</c:v>
                </c:pt>
              </c:numCache>
            </c:numRef>
          </c:val>
          <c:extLst>
            <c:ext xmlns:c16="http://schemas.microsoft.com/office/drawing/2014/chart" uri="{C3380CC4-5D6E-409C-BE32-E72D297353CC}">
              <c16:uniqueId val="{00000006-C7F0-44BD-84F0-446130EB17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c:v>
                </c:pt>
                <c:pt idx="3">
                  <c:v>0</c:v>
                </c:pt>
                <c:pt idx="6">
                  <c:v>1</c:v>
                </c:pt>
                <c:pt idx="9">
                  <c:v>36</c:v>
                </c:pt>
                <c:pt idx="12">
                  <c:v>414</c:v>
                </c:pt>
              </c:numCache>
            </c:numRef>
          </c:val>
          <c:extLst>
            <c:ext xmlns:c16="http://schemas.microsoft.com/office/drawing/2014/chart" uri="{C3380CC4-5D6E-409C-BE32-E72D297353CC}">
              <c16:uniqueId val="{00000007-C7F0-44BD-84F0-446130EB17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1464</c:v>
                </c:pt>
                <c:pt idx="3">
                  <c:v>1480</c:v>
                </c:pt>
                <c:pt idx="6">
                  <c:v>1554</c:v>
                </c:pt>
                <c:pt idx="9">
                  <c:v>1617</c:v>
                </c:pt>
                <c:pt idx="12">
                  <c:v>2192</c:v>
                </c:pt>
              </c:numCache>
            </c:numRef>
          </c:val>
          <c:extLst>
            <c:ext xmlns:c16="http://schemas.microsoft.com/office/drawing/2014/chart" uri="{C3380CC4-5D6E-409C-BE32-E72D297353CC}">
              <c16:uniqueId val="{00000008-C7F0-44BD-84F0-446130EB17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76</c:v>
                </c:pt>
                <c:pt idx="3">
                  <c:v>69</c:v>
                </c:pt>
                <c:pt idx="6">
                  <c:v>55</c:v>
                </c:pt>
                <c:pt idx="9">
                  <c:v>50</c:v>
                </c:pt>
                <c:pt idx="12">
                  <c:v>44</c:v>
                </c:pt>
              </c:numCache>
            </c:numRef>
          </c:val>
          <c:extLst>
            <c:ext xmlns:c16="http://schemas.microsoft.com/office/drawing/2014/chart" uri="{C3380CC4-5D6E-409C-BE32-E72D297353CC}">
              <c16:uniqueId val="{00000009-C7F0-44BD-84F0-446130EB17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6063</c:v>
                </c:pt>
                <c:pt idx="3">
                  <c:v>5848</c:v>
                </c:pt>
                <c:pt idx="6">
                  <c:v>5666</c:v>
                </c:pt>
                <c:pt idx="9">
                  <c:v>5611</c:v>
                </c:pt>
                <c:pt idx="12">
                  <c:v>6268</c:v>
                </c:pt>
              </c:numCache>
            </c:numRef>
          </c:val>
          <c:extLst>
            <c:ext xmlns:c16="http://schemas.microsoft.com/office/drawing/2014/chart" uri="{C3380CC4-5D6E-409C-BE32-E72D297353CC}">
              <c16:uniqueId val="{0000000A-C7F0-44BD-84F0-446130EB1737}"/>
            </c:ext>
          </c:extLst>
        </c:ser>
        <c:dLbls>
          <c:showLegendKey val="0"/>
          <c:showVal val="0"/>
          <c:showCatName val="0"/>
          <c:showSerName val="0"/>
          <c:showPercent val="0"/>
          <c:showBubbleSize val="0"/>
        </c:dLbls>
        <c:gapWidth val="100"/>
        <c:overlap val="100"/>
        <c:axId val="167196928"/>
        <c:axId val="167669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411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7F0-44BD-84F0-446130EB1737}"/>
            </c:ext>
          </c:extLst>
        </c:ser>
        <c:dLbls>
          <c:showLegendKey val="0"/>
          <c:showVal val="0"/>
          <c:showCatName val="0"/>
          <c:showSerName val="0"/>
          <c:showPercent val="0"/>
          <c:showBubbleSize val="0"/>
        </c:dLbls>
        <c:marker val="1"/>
        <c:smooth val="0"/>
        <c:axId val="167196928"/>
        <c:axId val="167669760"/>
      </c:lineChart>
      <c:catAx>
        <c:axId val="16719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669760"/>
        <c:crosses val="autoZero"/>
        <c:auto val="1"/>
        <c:lblAlgn val="ctr"/>
        <c:lblOffset val="100"/>
        <c:tickLblSkip val="1"/>
        <c:tickMarkSkip val="1"/>
        <c:noMultiLvlLbl val="0"/>
      </c:catAx>
      <c:valAx>
        <c:axId val="167669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19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近年投資的経費の抑制を図ってきたこともあり、元利償還金は減少を続けている。</a:t>
          </a:r>
        </a:p>
        <a:p>
          <a:r>
            <a:rPr kumimoji="1" lang="ja-JP" altLang="en-US" sz="1400">
              <a:latin typeface="ＭＳ ゴシック" pitchFamily="49" charset="-128"/>
              <a:ea typeface="ＭＳ ゴシック" pitchFamily="49" charset="-128"/>
            </a:rPr>
            <a:t>　しかしながら、今後予定されている公共事業や施設整備により、将来的には増加に転じることが見込まれる。</a:t>
          </a:r>
        </a:p>
        <a:p>
          <a:r>
            <a:rPr kumimoji="1" lang="ja-JP" altLang="en-US" sz="1400">
              <a:latin typeface="ＭＳ ゴシック" pitchFamily="49" charset="-128"/>
              <a:ea typeface="ＭＳ ゴシック" pitchFamily="49" charset="-128"/>
            </a:rPr>
            <a:t>　事業実施にあたっては、事業規模や事業費の精査、有利な起債の活用などにより、将来の財政リスクの低減を図っていく。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将来負担額については、普通建設事業の集中により地方債現在額が</a:t>
          </a:r>
          <a:r>
            <a:rPr kumimoji="1" lang="en-US" altLang="ja-JP" sz="1400">
              <a:latin typeface="ＭＳ ゴシック" pitchFamily="49" charset="-128"/>
              <a:ea typeface="ＭＳ ゴシック" pitchFamily="49" charset="-128"/>
            </a:rPr>
            <a:t>657</a:t>
          </a:r>
          <a:r>
            <a:rPr kumimoji="1" lang="ja-JP" altLang="en-US" sz="1400">
              <a:latin typeface="ＭＳ ゴシック" pitchFamily="49" charset="-128"/>
              <a:ea typeface="ＭＳ ゴシック" pitchFamily="49" charset="-128"/>
            </a:rPr>
            <a:t>百万円増加したほか、公営企業等繰入見込額が増加傾向により、全体より前年度から</a:t>
          </a:r>
          <a:r>
            <a:rPr kumimoji="1" lang="en-US" altLang="ja-JP" sz="1400">
              <a:latin typeface="ＭＳ ゴシック" pitchFamily="49" charset="-128"/>
              <a:ea typeface="ＭＳ ゴシック" pitchFamily="49" charset="-128"/>
            </a:rPr>
            <a:t>1,664</a:t>
          </a:r>
          <a:r>
            <a:rPr kumimoji="1" lang="ja-JP" altLang="en-US" sz="1400">
              <a:latin typeface="ＭＳ ゴシック" pitchFamily="49" charset="-128"/>
              <a:ea typeface="ＭＳ ゴシック" pitchFamily="49" charset="-128"/>
            </a:rPr>
            <a:t>百万円の増額となった。</a:t>
          </a:r>
        </a:p>
        <a:p>
          <a:r>
            <a:rPr kumimoji="1" lang="ja-JP" altLang="en-US" sz="1400">
              <a:latin typeface="ＭＳ ゴシック" pitchFamily="49" charset="-128"/>
              <a:ea typeface="ＭＳ ゴシック" pitchFamily="49" charset="-128"/>
            </a:rPr>
            <a:t>　それに対して、充当可能基金の増額及び地方債償還金に対する基準財政需要額算入見込額の増により、充当可能財源等は前年度から</a:t>
          </a:r>
          <a:r>
            <a:rPr kumimoji="1" lang="en-US" altLang="ja-JP" sz="1400">
              <a:latin typeface="ＭＳ ゴシック" pitchFamily="49" charset="-128"/>
              <a:ea typeface="ＭＳ ゴシック" pitchFamily="49" charset="-128"/>
            </a:rPr>
            <a:t>1,314</a:t>
          </a:r>
          <a:r>
            <a:rPr kumimoji="1" lang="ja-JP" altLang="en-US" sz="1400">
              <a:latin typeface="ＭＳ ゴシック" pitchFamily="49" charset="-128"/>
              <a:ea typeface="ＭＳ ゴシック" pitchFamily="49" charset="-128"/>
            </a:rPr>
            <a:t>百万円の増額となった。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結果将来負担比率の分子は</a:t>
          </a:r>
          <a:r>
            <a:rPr kumimoji="1" lang="en-US" altLang="ja-JP" sz="1400">
              <a:latin typeface="ＭＳ ゴシック" pitchFamily="49" charset="-128"/>
              <a:ea typeface="ＭＳ ゴシック" pitchFamily="49" charset="-128"/>
            </a:rPr>
            <a:t>349</a:t>
          </a:r>
          <a:r>
            <a:rPr kumimoji="1" lang="ja-JP" altLang="en-US" sz="1400">
              <a:latin typeface="ＭＳ ゴシック" pitchFamily="49" charset="-128"/>
              <a:ea typeface="ＭＳ ゴシック" pitchFamily="49" charset="-128"/>
            </a:rPr>
            <a:t>百万円増加したものの、依然として将来負担額を充当可能財源が上回っている状況であることから、将来負担比率は昨年度に引き続き「比率なし」となった。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岩手県葛巻町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6,686
6,664
434.96
7,052,718
6,396,444
557,718
3,938,445
6,268,011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過疎化よる人口減少や少子高齢化が進行し、全国平均を上回る高齢化率（平成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年度末</a:t>
          </a:r>
          <a:r>
            <a:rPr lang="en-US" altLang="ja-JP" sz="1100" b="0" i="0" baseline="0">
              <a:solidFill>
                <a:schemeClr val="dk1"/>
              </a:solidFill>
              <a:effectLst/>
              <a:latin typeface="+mn-lt"/>
              <a:ea typeface="+mn-ea"/>
              <a:cs typeface="+mn-cs"/>
            </a:rPr>
            <a:t>41.6</a:t>
          </a:r>
          <a:r>
            <a:rPr lang="ja-JP" altLang="ja-JP" sz="1100" b="0" i="0" baseline="0">
              <a:solidFill>
                <a:schemeClr val="dk1"/>
              </a:solidFill>
              <a:effectLst/>
              <a:latin typeface="+mn-lt"/>
              <a:ea typeface="+mn-ea"/>
              <a:cs typeface="+mn-cs"/>
            </a:rPr>
            <a:t>％）に加え、町内に大型企業が少ないことなどにより財政基盤が弱く、類似団体の中でも最下層に位置している。</a:t>
          </a:r>
          <a:endParaRPr lang="ja-JP" altLang="ja-JP" sz="1400">
            <a:effectLst/>
          </a:endParaRPr>
        </a:p>
        <a:p>
          <a:pPr rtl="0"/>
          <a:r>
            <a:rPr lang="ja-JP" altLang="ja-JP" sz="1100" b="0" i="0" baseline="0">
              <a:solidFill>
                <a:schemeClr val="dk1"/>
              </a:solidFill>
              <a:effectLst/>
              <a:latin typeface="+mn-lt"/>
              <a:ea typeface="+mn-ea"/>
              <a:cs typeface="+mn-cs"/>
            </a:rPr>
            <a:t>　産業振興よる町税収入の増加を図る</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自主財源の確保に努め</a:t>
          </a:r>
          <a:r>
            <a:rPr lang="ja-JP" altLang="en-US" sz="1100" b="0" i="0" baseline="0">
              <a:solidFill>
                <a:schemeClr val="dk1"/>
              </a:solidFill>
              <a:effectLst/>
              <a:latin typeface="+mn-lt"/>
              <a:ea typeface="+mn-ea"/>
              <a:cs typeface="+mn-cs"/>
            </a:rPr>
            <a:t>るとともに、行政のさらなる効率化に努め財政の健全化を図る。 </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61685</xdr:rowOff>
    </xdr:to>
    <xdr:cxnSp macro="">
      <xdr:nvCxnSpPr>
        <xdr:cNvPr id="69" name="直線コネクタ 68"/>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61685</xdr:rowOff>
    </xdr:from>
    <xdr:to>
      <xdr:col>6</xdr:col>
      <xdr:colOff>0</xdr:colOff>
      <xdr:row>44</xdr:row>
      <xdr:rowOff>61685</xdr:rowOff>
    </xdr:to>
    <xdr:cxnSp macro="">
      <xdr:nvCxnSpPr>
        <xdr:cNvPr id="72" name="直線コネクタ 71"/>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61685</xdr:rowOff>
    </xdr:to>
    <xdr:cxnSp macro="">
      <xdr:nvCxnSpPr>
        <xdr:cNvPr id="75" name="直線コネクタ 74"/>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61685</xdr:rowOff>
    </xdr:to>
    <xdr:cxnSp macro="">
      <xdr:nvCxnSpPr>
        <xdr:cNvPr id="78" name="直線コネクタ 77"/>
        <xdr:cNvCxnSpPr/>
      </xdr:nvCxnSpPr>
      <xdr:spPr>
        <a:xfrm>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8" name="円/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60977</xdr:rowOff>
    </xdr:from>
    <xdr:ext cx="762000" cy="259045"/>
    <xdr:sp macro="" textlink="">
      <xdr:nvSpPr>
        <xdr:cNvPr id="89"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10885</xdr:rowOff>
    </xdr:from>
    <xdr:to>
      <xdr:col>6</xdr:col>
      <xdr:colOff>50800</xdr:colOff>
      <xdr:row>44</xdr:row>
      <xdr:rowOff>112485</xdr:rowOff>
    </xdr:to>
    <xdr:sp macro="" textlink="">
      <xdr:nvSpPr>
        <xdr:cNvPr id="90" name="円/楕円 89"/>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97262</xdr:rowOff>
    </xdr:from>
    <xdr:ext cx="736600" cy="259045"/>
    <xdr:sp macro="" textlink="">
      <xdr:nvSpPr>
        <xdr:cNvPr id="91" name="テキスト ボックス 90"/>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10885</xdr:rowOff>
    </xdr:from>
    <xdr:to>
      <xdr:col>4</xdr:col>
      <xdr:colOff>533400</xdr:colOff>
      <xdr:row>44</xdr:row>
      <xdr:rowOff>112485</xdr:rowOff>
    </xdr:to>
    <xdr:sp macro="" textlink="">
      <xdr:nvSpPr>
        <xdr:cNvPr id="92" name="円/楕円 91"/>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97262</xdr:rowOff>
    </xdr:from>
    <xdr:ext cx="762000" cy="259045"/>
    <xdr:sp macro="" textlink="">
      <xdr:nvSpPr>
        <xdr:cNvPr id="93" name="テキスト ボックス 92"/>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4" name="円/楕円 93"/>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5" name="テキスト ボックス 94"/>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6" name="円/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行政改革の取組により人件費と公債費の抑制に取り組み、これまで経常収支比率は改善を続けてきた</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前年比</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ポイント悪化し</a:t>
          </a:r>
          <a:r>
            <a:rPr lang="ja-JP" altLang="en-US" sz="1100" b="0" i="0" baseline="0">
              <a:solidFill>
                <a:schemeClr val="dk1"/>
              </a:solidFill>
              <a:effectLst/>
              <a:latin typeface="+mn-lt"/>
              <a:ea typeface="+mn-ea"/>
              <a:cs typeface="+mn-cs"/>
            </a:rPr>
            <a:t>たもの、平成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年度は前年比</a:t>
          </a:r>
          <a:r>
            <a:rPr lang="en-US" altLang="ja-JP" sz="1100" b="0" i="0" baseline="0">
              <a:solidFill>
                <a:schemeClr val="dk1"/>
              </a:solidFill>
              <a:effectLst/>
              <a:latin typeface="+mn-lt"/>
              <a:ea typeface="+mn-ea"/>
              <a:cs typeface="+mn-cs"/>
            </a:rPr>
            <a:t>1.5</a:t>
          </a:r>
          <a:r>
            <a:rPr lang="ja-JP" altLang="en-US" sz="1100" b="0" i="0" baseline="0">
              <a:solidFill>
                <a:schemeClr val="dk1"/>
              </a:solidFill>
              <a:effectLst/>
              <a:latin typeface="+mn-lt"/>
              <a:ea typeface="+mn-ea"/>
              <a:cs typeface="+mn-cs"/>
            </a:rPr>
            <a:t>ポイント改善し、類似団体を</a:t>
          </a:r>
          <a:r>
            <a:rPr lang="en-US" altLang="ja-JP" sz="1100" b="0" i="0" baseline="0">
              <a:solidFill>
                <a:schemeClr val="dk1"/>
              </a:solidFill>
              <a:effectLst/>
              <a:latin typeface="+mn-lt"/>
              <a:ea typeface="+mn-ea"/>
              <a:cs typeface="+mn-cs"/>
            </a:rPr>
            <a:t>0.7</a:t>
          </a:r>
          <a:r>
            <a:rPr lang="ja-JP" altLang="en-US" sz="1100" b="0" i="0" baseline="0">
              <a:solidFill>
                <a:schemeClr val="dk1"/>
              </a:solidFill>
              <a:effectLst/>
              <a:latin typeface="+mn-lt"/>
              <a:ea typeface="+mn-ea"/>
              <a:cs typeface="+mn-cs"/>
            </a:rPr>
            <a:t>ポイント下回っている。</a:t>
          </a:r>
          <a:endParaRPr lang="en-US" altLang="ja-JP" sz="14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　引き続き人件費及び公債費の抑制を図り、経常経費の削減に努める。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1016</xdr:rowOff>
    </xdr:from>
    <xdr:to>
      <xdr:col>7</xdr:col>
      <xdr:colOff>152400</xdr:colOff>
      <xdr:row>62</xdr:row>
      <xdr:rowOff>73406</xdr:rowOff>
    </xdr:to>
    <xdr:cxnSp macro="">
      <xdr:nvCxnSpPr>
        <xdr:cNvPr id="130" name="直線コネクタ 129"/>
        <xdr:cNvCxnSpPr/>
      </xdr:nvCxnSpPr>
      <xdr:spPr>
        <a:xfrm flipV="1">
          <a:off x="4114800" y="1063091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127525</xdr:rowOff>
    </xdr:from>
    <xdr:ext cx="762000" cy="259045"/>
    <xdr:sp macro="" textlink="">
      <xdr:nvSpPr>
        <xdr:cNvPr id="131" name="財政構造の弾力性平均値テキスト"/>
        <xdr:cNvSpPr txBox="1"/>
      </xdr:nvSpPr>
      <xdr:spPr>
        <a:xfrm>
          <a:off x="5041900" y="1058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25146</xdr:rowOff>
    </xdr:from>
    <xdr:to>
      <xdr:col>6</xdr:col>
      <xdr:colOff>0</xdr:colOff>
      <xdr:row>62</xdr:row>
      <xdr:rowOff>73406</xdr:rowOff>
    </xdr:to>
    <xdr:cxnSp macro="">
      <xdr:nvCxnSpPr>
        <xdr:cNvPr id="133" name="直線コネクタ 132"/>
        <xdr:cNvCxnSpPr/>
      </xdr:nvCxnSpPr>
      <xdr:spPr>
        <a:xfrm>
          <a:off x="3225800" y="106550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133113</xdr:rowOff>
    </xdr:from>
    <xdr:ext cx="736600" cy="259045"/>
    <xdr:sp macro="" textlink="">
      <xdr:nvSpPr>
        <xdr:cNvPr id="135" name="テキスト ボックス 134"/>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25146</xdr:rowOff>
    </xdr:from>
    <xdr:to>
      <xdr:col>4</xdr:col>
      <xdr:colOff>482600</xdr:colOff>
      <xdr:row>62</xdr:row>
      <xdr:rowOff>112014</xdr:rowOff>
    </xdr:to>
    <xdr:cxnSp macro="">
      <xdr:nvCxnSpPr>
        <xdr:cNvPr id="136" name="直線コネクタ 135"/>
        <xdr:cNvCxnSpPr/>
      </xdr:nvCxnSpPr>
      <xdr:spPr>
        <a:xfrm flipV="1">
          <a:off x="2336800" y="1065504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112014</xdr:rowOff>
    </xdr:from>
    <xdr:to>
      <xdr:col>3</xdr:col>
      <xdr:colOff>279400</xdr:colOff>
      <xdr:row>63</xdr:row>
      <xdr:rowOff>27432</xdr:rowOff>
    </xdr:to>
    <xdr:cxnSp macro="">
      <xdr:nvCxnSpPr>
        <xdr:cNvPr id="139" name="直線コネクタ 138"/>
        <xdr:cNvCxnSpPr/>
      </xdr:nvCxnSpPr>
      <xdr:spPr>
        <a:xfrm flipV="1">
          <a:off x="1447800" y="1074191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121666</xdr:rowOff>
    </xdr:from>
    <xdr:to>
      <xdr:col>7</xdr:col>
      <xdr:colOff>203200</xdr:colOff>
      <xdr:row>62</xdr:row>
      <xdr:rowOff>51816</xdr:rowOff>
    </xdr:to>
    <xdr:sp macro="" textlink="">
      <xdr:nvSpPr>
        <xdr:cNvPr id="149" name="円/楕円 148"/>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138193</xdr:rowOff>
    </xdr:from>
    <xdr:ext cx="762000" cy="259045"/>
    <xdr:sp macro="" textlink="">
      <xdr:nvSpPr>
        <xdr:cNvPr id="150" name="財政構造の弾力性該当値テキスト"/>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22606</xdr:rowOff>
    </xdr:from>
    <xdr:to>
      <xdr:col>6</xdr:col>
      <xdr:colOff>50800</xdr:colOff>
      <xdr:row>62</xdr:row>
      <xdr:rowOff>124206</xdr:rowOff>
    </xdr:to>
    <xdr:sp macro="" textlink="">
      <xdr:nvSpPr>
        <xdr:cNvPr id="151" name="円/楕円 150"/>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134383</xdr:rowOff>
    </xdr:from>
    <xdr:ext cx="736600" cy="259045"/>
    <xdr:sp macro="" textlink="">
      <xdr:nvSpPr>
        <xdr:cNvPr id="152" name="テキスト ボックス 151"/>
        <xdr:cNvSpPr txBox="1"/>
      </xdr:nvSpPr>
      <xdr:spPr>
        <a:xfrm>
          <a:off x="3733800" y="1042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145796</xdr:rowOff>
    </xdr:from>
    <xdr:to>
      <xdr:col>4</xdr:col>
      <xdr:colOff>533400</xdr:colOff>
      <xdr:row>62</xdr:row>
      <xdr:rowOff>75946</xdr:rowOff>
    </xdr:to>
    <xdr:sp macro="" textlink="">
      <xdr:nvSpPr>
        <xdr:cNvPr id="153" name="円/楕円 152"/>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60723</xdr:rowOff>
    </xdr:from>
    <xdr:ext cx="762000" cy="259045"/>
    <xdr:sp macro="" textlink="">
      <xdr:nvSpPr>
        <xdr:cNvPr id="154" name="テキスト ボックス 153"/>
        <xdr:cNvSpPr txBox="1"/>
      </xdr:nvSpPr>
      <xdr:spPr>
        <a:xfrm>
          <a:off x="2844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61214</xdr:rowOff>
    </xdr:from>
    <xdr:to>
      <xdr:col>3</xdr:col>
      <xdr:colOff>330200</xdr:colOff>
      <xdr:row>62</xdr:row>
      <xdr:rowOff>162814</xdr:rowOff>
    </xdr:to>
    <xdr:sp macro="" textlink="">
      <xdr:nvSpPr>
        <xdr:cNvPr id="155" name="円/楕円 154"/>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147591</xdr:rowOff>
    </xdr:from>
    <xdr:ext cx="762000" cy="259045"/>
    <xdr:sp macro="" textlink="">
      <xdr:nvSpPr>
        <xdr:cNvPr id="156" name="テキスト ボックス 155"/>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148082</xdr:rowOff>
    </xdr:from>
    <xdr:to>
      <xdr:col>2</xdr:col>
      <xdr:colOff>127000</xdr:colOff>
      <xdr:row>63</xdr:row>
      <xdr:rowOff>78232</xdr:rowOff>
    </xdr:to>
    <xdr:sp macro="" textlink="">
      <xdr:nvSpPr>
        <xdr:cNvPr id="157" name="円/楕円 156"/>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63009</xdr:rowOff>
    </xdr:from>
    <xdr:ext cx="762000" cy="259045"/>
    <xdr:sp macro="" textlink="">
      <xdr:nvSpPr>
        <xdr:cNvPr id="158" name="テキスト ボックス 157"/>
        <xdr:cNvSpPr txBox="1"/>
      </xdr:nvSpPr>
      <xdr:spPr>
        <a:xfrm>
          <a:off x="1066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[263,805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144,887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職員数の削減などにより、人件費総額は</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34,910</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％）、物件費は前年度とほぼ横ばいで推移したもの、人口が減少したため一人当たりの額は増加した。</a:t>
          </a:r>
          <a:endParaRPr kumimoji="1" lang="en-US" altLang="ja-JP" sz="1100">
            <a:solidFill>
              <a:schemeClr val="dk1"/>
            </a:solidFill>
            <a:effectLst/>
            <a:latin typeface="+mn-lt"/>
            <a:ea typeface="+mn-ea"/>
            <a:cs typeface="+mn-cs"/>
          </a:endParaRPr>
        </a:p>
        <a:p>
          <a:pPr rtl="0" eaLnBrk="1" fontAlgn="auto" latinLnBrk="0" hangingPunct="1"/>
          <a:r>
            <a:rPr kumimoji="1" lang="ja-JP" altLang="en-US" sz="1100">
              <a:solidFill>
                <a:schemeClr val="dk1"/>
              </a:solidFill>
              <a:effectLst/>
              <a:latin typeface="+mn-lt"/>
              <a:ea typeface="+mn-ea"/>
              <a:cs typeface="+mn-cs"/>
            </a:rPr>
            <a:t>　結果、類似団体平均を</a:t>
          </a:r>
          <a:r>
            <a:rPr kumimoji="1" lang="en-US" altLang="ja-JP" sz="1100">
              <a:solidFill>
                <a:schemeClr val="dk1"/>
              </a:solidFill>
              <a:effectLst/>
              <a:latin typeface="+mn-lt"/>
              <a:ea typeface="+mn-ea"/>
              <a:cs typeface="+mn-cs"/>
            </a:rPr>
            <a:t>3,546</a:t>
          </a:r>
          <a:r>
            <a:rPr kumimoji="1" lang="ja-JP" altLang="en-US" sz="1100">
              <a:solidFill>
                <a:schemeClr val="dk1"/>
              </a:solidFill>
              <a:effectLst/>
              <a:latin typeface="+mn-lt"/>
              <a:ea typeface="+mn-ea"/>
              <a:cs typeface="+mn-cs"/>
            </a:rPr>
            <a:t>円上回ることとなった。</a:t>
          </a:r>
          <a:endParaRPr kumimoji="1" lang="en-US" altLang="ja-JP" sz="110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適正な人員管理</a:t>
          </a:r>
          <a:r>
            <a:rPr lang="ja-JP" altLang="en-US" sz="1100" b="0" i="0" baseline="0">
              <a:solidFill>
                <a:schemeClr val="dk1"/>
              </a:solidFill>
              <a:effectLst/>
              <a:latin typeface="+mn-lt"/>
              <a:ea typeface="+mn-ea"/>
              <a:cs typeface="+mn-cs"/>
            </a:rPr>
            <a:t>と効率的な財政運営に努め</a:t>
          </a:r>
          <a:r>
            <a:rPr lang="ja-JP" altLang="ja-JP" sz="1100" b="0" i="0" baseline="0">
              <a:solidFill>
                <a:schemeClr val="dk1"/>
              </a:solidFill>
              <a:effectLst/>
              <a:latin typeface="+mn-lt"/>
              <a:ea typeface="+mn-ea"/>
              <a:cs typeface="+mn-cs"/>
            </a:rPr>
            <a:t>、物件費の圧縮を図る。</a:t>
          </a:r>
          <a:endParaRPr lang="ja-JP" altLang="ja-JP" sz="1400">
            <a:effectLst/>
          </a:endParaRPr>
        </a:p>
        <a:p>
          <a:pPr rtl="0" eaLnBrk="1" fontAlgn="auto" latinLnBrk="0" hangingPunct="1"/>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31872</xdr:rowOff>
    </xdr:from>
    <xdr:to>
      <xdr:col>7</xdr:col>
      <xdr:colOff>152400</xdr:colOff>
      <xdr:row>84</xdr:row>
      <xdr:rowOff>57635</xdr:rowOff>
    </xdr:to>
    <xdr:cxnSp macro="">
      <xdr:nvCxnSpPr>
        <xdr:cNvPr id="193" name="直線コネクタ 192"/>
        <xdr:cNvCxnSpPr/>
      </xdr:nvCxnSpPr>
      <xdr:spPr>
        <a:xfrm>
          <a:off x="4114800" y="14433672"/>
          <a:ext cx="8382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9103</xdr:rowOff>
    </xdr:from>
    <xdr:ext cx="762000" cy="259045"/>
    <xdr:sp macro="" textlink="">
      <xdr:nvSpPr>
        <xdr:cNvPr id="194" name="人件費・物件費等の状況平均値テキスト"/>
        <xdr:cNvSpPr txBox="1"/>
      </xdr:nvSpPr>
      <xdr:spPr>
        <a:xfrm>
          <a:off x="5041900" y="1423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10454</xdr:rowOff>
    </xdr:from>
    <xdr:to>
      <xdr:col>6</xdr:col>
      <xdr:colOff>0</xdr:colOff>
      <xdr:row>84</xdr:row>
      <xdr:rowOff>31872</xdr:rowOff>
    </xdr:to>
    <xdr:cxnSp macro="">
      <xdr:nvCxnSpPr>
        <xdr:cNvPr id="196" name="直線コネクタ 195"/>
        <xdr:cNvCxnSpPr/>
      </xdr:nvCxnSpPr>
      <xdr:spPr>
        <a:xfrm>
          <a:off x="3225800" y="14412254"/>
          <a:ext cx="889000" cy="2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77622</xdr:rowOff>
    </xdr:from>
    <xdr:to>
      <xdr:col>4</xdr:col>
      <xdr:colOff>482600</xdr:colOff>
      <xdr:row>84</xdr:row>
      <xdr:rowOff>10454</xdr:rowOff>
    </xdr:to>
    <xdr:cxnSp macro="">
      <xdr:nvCxnSpPr>
        <xdr:cNvPr id="199" name="直線コネクタ 198"/>
        <xdr:cNvCxnSpPr/>
      </xdr:nvCxnSpPr>
      <xdr:spPr>
        <a:xfrm>
          <a:off x="2336800" y="14307972"/>
          <a:ext cx="889000" cy="10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54821</xdr:rowOff>
    </xdr:from>
    <xdr:ext cx="762000" cy="259045"/>
    <xdr:sp macro="" textlink="">
      <xdr:nvSpPr>
        <xdr:cNvPr id="201" name="テキスト ボックス 200"/>
        <xdr:cNvSpPr txBox="1"/>
      </xdr:nvSpPr>
      <xdr:spPr>
        <a:xfrm>
          <a:off x="2844800" y="1411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77622</xdr:rowOff>
    </xdr:from>
    <xdr:to>
      <xdr:col>3</xdr:col>
      <xdr:colOff>279400</xdr:colOff>
      <xdr:row>83</xdr:row>
      <xdr:rowOff>78192</xdr:rowOff>
    </xdr:to>
    <xdr:cxnSp macro="">
      <xdr:nvCxnSpPr>
        <xdr:cNvPr id="202" name="直線コネクタ 201"/>
        <xdr:cNvCxnSpPr/>
      </xdr:nvCxnSpPr>
      <xdr:spPr>
        <a:xfrm flipV="1">
          <a:off x="1447800" y="14307972"/>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6835</xdr:rowOff>
    </xdr:from>
    <xdr:to>
      <xdr:col>7</xdr:col>
      <xdr:colOff>203200</xdr:colOff>
      <xdr:row>84</xdr:row>
      <xdr:rowOff>108435</xdr:rowOff>
    </xdr:to>
    <xdr:sp macro="" textlink="">
      <xdr:nvSpPr>
        <xdr:cNvPr id="212" name="円/楕円 211"/>
        <xdr:cNvSpPr/>
      </xdr:nvSpPr>
      <xdr:spPr>
        <a:xfrm>
          <a:off x="4902200" y="1440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150362</xdr:rowOff>
    </xdr:from>
    <xdr:ext cx="762000" cy="259045"/>
    <xdr:sp macro="" textlink="">
      <xdr:nvSpPr>
        <xdr:cNvPr id="213" name="人件費・物件費等の状況該当値テキスト"/>
        <xdr:cNvSpPr txBox="1"/>
      </xdr:nvSpPr>
      <xdr:spPr>
        <a:xfrm>
          <a:off x="5041900" y="1438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263,805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152522</xdr:rowOff>
    </xdr:from>
    <xdr:to>
      <xdr:col>6</xdr:col>
      <xdr:colOff>50800</xdr:colOff>
      <xdr:row>84</xdr:row>
      <xdr:rowOff>82672</xdr:rowOff>
    </xdr:to>
    <xdr:sp macro="" textlink="">
      <xdr:nvSpPr>
        <xdr:cNvPr id="214" name="円/楕円 213"/>
        <xdr:cNvSpPr/>
      </xdr:nvSpPr>
      <xdr:spPr>
        <a:xfrm>
          <a:off x="4064000" y="1438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92849</xdr:rowOff>
    </xdr:from>
    <xdr:ext cx="736600" cy="259045"/>
    <xdr:sp macro="" textlink="">
      <xdr:nvSpPr>
        <xdr:cNvPr id="215" name="テキスト ボックス 214"/>
        <xdr:cNvSpPr txBox="1"/>
      </xdr:nvSpPr>
      <xdr:spPr>
        <a:xfrm>
          <a:off x="3733800" y="1415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257,399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131104</xdr:rowOff>
    </xdr:from>
    <xdr:to>
      <xdr:col>4</xdr:col>
      <xdr:colOff>533400</xdr:colOff>
      <xdr:row>84</xdr:row>
      <xdr:rowOff>61254</xdr:rowOff>
    </xdr:to>
    <xdr:sp macro="" textlink="">
      <xdr:nvSpPr>
        <xdr:cNvPr id="216" name="円/楕円 215"/>
        <xdr:cNvSpPr/>
      </xdr:nvSpPr>
      <xdr:spPr>
        <a:xfrm>
          <a:off x="3175000" y="143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46031</xdr:rowOff>
    </xdr:from>
    <xdr:ext cx="762000" cy="259045"/>
    <xdr:sp macro="" textlink="">
      <xdr:nvSpPr>
        <xdr:cNvPr id="217" name="テキスト ボックス 216"/>
        <xdr:cNvSpPr txBox="1"/>
      </xdr:nvSpPr>
      <xdr:spPr>
        <a:xfrm>
          <a:off x="2844800" y="14447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252,073</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26822</xdr:rowOff>
    </xdr:from>
    <xdr:to>
      <xdr:col>3</xdr:col>
      <xdr:colOff>330200</xdr:colOff>
      <xdr:row>83</xdr:row>
      <xdr:rowOff>128422</xdr:rowOff>
    </xdr:to>
    <xdr:sp macro="" textlink="">
      <xdr:nvSpPr>
        <xdr:cNvPr id="218" name="円/楕円 217"/>
        <xdr:cNvSpPr/>
      </xdr:nvSpPr>
      <xdr:spPr>
        <a:xfrm>
          <a:off x="2286000" y="142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138599</xdr:rowOff>
    </xdr:from>
    <xdr:ext cx="762000" cy="259045"/>
    <xdr:sp macro="" textlink="">
      <xdr:nvSpPr>
        <xdr:cNvPr id="219" name="テキスト ボックス 218"/>
        <xdr:cNvSpPr txBox="1"/>
      </xdr:nvSpPr>
      <xdr:spPr>
        <a:xfrm>
          <a:off x="1955800" y="140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226,143</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27392</xdr:rowOff>
    </xdr:from>
    <xdr:to>
      <xdr:col>2</xdr:col>
      <xdr:colOff>127000</xdr:colOff>
      <xdr:row>83</xdr:row>
      <xdr:rowOff>128992</xdr:rowOff>
    </xdr:to>
    <xdr:sp macro="" textlink="">
      <xdr:nvSpPr>
        <xdr:cNvPr id="220" name="円/楕円 219"/>
        <xdr:cNvSpPr/>
      </xdr:nvSpPr>
      <xdr:spPr>
        <a:xfrm>
          <a:off x="1397000" y="142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139169</xdr:rowOff>
    </xdr:from>
    <xdr:ext cx="762000" cy="259045"/>
    <xdr:sp macro="" textlink="">
      <xdr:nvSpPr>
        <xdr:cNvPr id="221" name="テキスト ボックス 220"/>
        <xdr:cNvSpPr txBox="1"/>
      </xdr:nvSpPr>
      <xdr:spPr>
        <a:xfrm>
          <a:off x="1066800" y="1402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226,285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経験年数階層の変動などにより、</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は前年に比べ</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また、上記の理由により数値が下がったことから、</a:t>
          </a:r>
          <a:r>
            <a:rPr lang="ja-JP" altLang="ja-JP" sz="1100" b="0" i="0" baseline="0">
              <a:solidFill>
                <a:schemeClr val="dk1"/>
              </a:solidFill>
              <a:effectLst/>
              <a:latin typeface="+mn-lt"/>
              <a:ea typeface="+mn-ea"/>
              <a:cs typeface="+mn-cs"/>
            </a:rPr>
            <a:t>類似団体を</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a:t>
          </a:r>
          <a:r>
            <a:rPr lang="ja-JP" altLang="en-US" sz="1100" b="0" i="0" baseline="0">
              <a:solidFill>
                <a:schemeClr val="dk1"/>
              </a:solidFill>
              <a:effectLst/>
              <a:latin typeface="+mn-lt"/>
              <a:ea typeface="+mn-ea"/>
              <a:cs typeface="+mn-cs"/>
            </a:rPr>
            <a:t>る結果となった。</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引き続き</a:t>
          </a:r>
          <a:r>
            <a:rPr lang="ja-JP" altLang="ja-JP" sz="1100" b="0" i="0" baseline="0">
              <a:solidFill>
                <a:schemeClr val="dk1"/>
              </a:solidFill>
              <a:effectLst/>
              <a:latin typeface="+mn-lt"/>
              <a:ea typeface="+mn-ea"/>
              <a:cs typeface="+mn-cs"/>
            </a:rPr>
            <a:t>適正な給与水準となるよう</a:t>
          </a:r>
          <a:r>
            <a:rPr lang="ja-JP" altLang="en-US" sz="1100" b="0" i="0" baseline="0">
              <a:solidFill>
                <a:schemeClr val="dk1"/>
              </a:solidFill>
              <a:effectLst/>
              <a:latin typeface="+mn-lt"/>
              <a:ea typeface="+mn-ea"/>
              <a:cs typeface="+mn-cs"/>
            </a:rPr>
            <a:t>留意していく必要がある。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80011</xdr:rowOff>
    </xdr:from>
    <xdr:to>
      <xdr:col>24</xdr:col>
      <xdr:colOff>558800</xdr:colOff>
      <xdr:row>85</xdr:row>
      <xdr:rowOff>123444</xdr:rowOff>
    </xdr:to>
    <xdr:cxnSp macro="">
      <xdr:nvCxnSpPr>
        <xdr:cNvPr id="253" name="直線コネクタ 252"/>
        <xdr:cNvCxnSpPr/>
      </xdr:nvCxnSpPr>
      <xdr:spPr>
        <a:xfrm flipV="1">
          <a:off x="16179800" y="14653261"/>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6114</xdr:rowOff>
    </xdr:from>
    <xdr:ext cx="762000" cy="259045"/>
    <xdr:sp macro="" textlink="">
      <xdr:nvSpPr>
        <xdr:cNvPr id="254" name="給与水準   （国との比較）平均値テキスト"/>
        <xdr:cNvSpPr txBox="1"/>
      </xdr:nvSpPr>
      <xdr:spPr>
        <a:xfrm>
          <a:off x="17106900" y="14579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85</xdr:row>
      <xdr:rowOff>123444</xdr:rowOff>
    </xdr:to>
    <xdr:cxnSp macro="">
      <xdr:nvCxnSpPr>
        <xdr:cNvPr id="256" name="直線コネクタ 255"/>
        <xdr:cNvCxnSpPr/>
      </xdr:nvCxnSpPr>
      <xdr:spPr>
        <a:xfrm>
          <a:off x="15290800" y="14677389"/>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104139</xdr:rowOff>
    </xdr:from>
    <xdr:to>
      <xdr:col>22</xdr:col>
      <xdr:colOff>203200</xdr:colOff>
      <xdr:row>87</xdr:row>
      <xdr:rowOff>147320</xdr:rowOff>
    </xdr:to>
    <xdr:cxnSp macro="">
      <xdr:nvCxnSpPr>
        <xdr:cNvPr id="259" name="直線コネクタ 258"/>
        <xdr:cNvCxnSpPr/>
      </xdr:nvCxnSpPr>
      <xdr:spPr>
        <a:xfrm flipV="1">
          <a:off x="14401800" y="14677389"/>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103887</xdr:rowOff>
    </xdr:from>
    <xdr:to>
      <xdr:col>21</xdr:col>
      <xdr:colOff>0</xdr:colOff>
      <xdr:row>87</xdr:row>
      <xdr:rowOff>147320</xdr:rowOff>
    </xdr:to>
    <xdr:cxnSp macro="">
      <xdr:nvCxnSpPr>
        <xdr:cNvPr id="262" name="直線コネクタ 261"/>
        <xdr:cNvCxnSpPr/>
      </xdr:nvCxnSpPr>
      <xdr:spPr>
        <a:xfrm>
          <a:off x="13512800" y="15020037"/>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29211</xdr:rowOff>
    </xdr:from>
    <xdr:to>
      <xdr:col>24</xdr:col>
      <xdr:colOff>609600</xdr:colOff>
      <xdr:row>85</xdr:row>
      <xdr:rowOff>130811</xdr:rowOff>
    </xdr:to>
    <xdr:sp macro="" textlink="">
      <xdr:nvSpPr>
        <xdr:cNvPr id="272" name="円/楕円 271"/>
        <xdr:cNvSpPr/>
      </xdr:nvSpPr>
      <xdr:spPr>
        <a:xfrm>
          <a:off x="169672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45738</xdr:rowOff>
    </xdr:from>
    <xdr:ext cx="762000" cy="259045"/>
    <xdr:sp macro="" textlink="">
      <xdr:nvSpPr>
        <xdr:cNvPr id="273" name="給与水準   （国との比較）該当値テキスト"/>
        <xdr:cNvSpPr txBox="1"/>
      </xdr:nvSpPr>
      <xdr:spPr>
        <a:xfrm>
          <a:off x="17106900" y="1444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72644</xdr:rowOff>
    </xdr:from>
    <xdr:to>
      <xdr:col>23</xdr:col>
      <xdr:colOff>457200</xdr:colOff>
      <xdr:row>86</xdr:row>
      <xdr:rowOff>2794</xdr:rowOff>
    </xdr:to>
    <xdr:sp macro="" textlink="">
      <xdr:nvSpPr>
        <xdr:cNvPr id="274" name="円/楕円 273"/>
        <xdr:cNvSpPr/>
      </xdr:nvSpPr>
      <xdr:spPr>
        <a:xfrm>
          <a:off x="16129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159021</xdr:rowOff>
    </xdr:from>
    <xdr:ext cx="736600" cy="259045"/>
    <xdr:sp macro="" textlink="">
      <xdr:nvSpPr>
        <xdr:cNvPr id="275" name="テキスト ボックス 274"/>
        <xdr:cNvSpPr txBox="1"/>
      </xdr:nvSpPr>
      <xdr:spPr>
        <a:xfrm>
          <a:off x="15798800" y="1473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6" name="円/楕円 275"/>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77" name="テキスト ボックス 276"/>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96520</xdr:rowOff>
    </xdr:from>
    <xdr:to>
      <xdr:col>21</xdr:col>
      <xdr:colOff>50800</xdr:colOff>
      <xdr:row>88</xdr:row>
      <xdr:rowOff>26670</xdr:rowOff>
    </xdr:to>
    <xdr:sp macro="" textlink="">
      <xdr:nvSpPr>
        <xdr:cNvPr id="278" name="円/楕円 277"/>
        <xdr:cNvSpPr/>
      </xdr:nvSpPr>
      <xdr:spPr>
        <a:xfrm>
          <a:off x="14351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11447</xdr:rowOff>
    </xdr:from>
    <xdr:ext cx="762000" cy="259045"/>
    <xdr:sp macro="" textlink="">
      <xdr:nvSpPr>
        <xdr:cNvPr id="279" name="テキスト ボックス 278"/>
        <xdr:cNvSpPr txBox="1"/>
      </xdr:nvSpPr>
      <xdr:spPr>
        <a:xfrm>
          <a:off x="14020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53087</xdr:rowOff>
    </xdr:from>
    <xdr:to>
      <xdr:col>19</xdr:col>
      <xdr:colOff>533400</xdr:colOff>
      <xdr:row>87</xdr:row>
      <xdr:rowOff>154687</xdr:rowOff>
    </xdr:to>
    <xdr:sp macro="" textlink="">
      <xdr:nvSpPr>
        <xdr:cNvPr id="280" name="円/楕円 279"/>
        <xdr:cNvSpPr/>
      </xdr:nvSpPr>
      <xdr:spPr>
        <a:xfrm>
          <a:off x="13462000" y="14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139464</xdr:rowOff>
    </xdr:from>
    <xdr:ext cx="762000" cy="259045"/>
    <xdr:sp macro="" textlink="">
      <xdr:nvSpPr>
        <xdr:cNvPr id="281" name="テキスト ボックス 280"/>
        <xdr:cNvSpPr txBox="1"/>
      </xdr:nvSpPr>
      <xdr:spPr>
        <a:xfrm>
          <a:off x="13131800" y="1505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行政改革大綱に掲げた職員削減の目標達成に向けて取り組んできた結果、大幅に数値を改善（</a:t>
          </a:r>
          <a:r>
            <a:rPr lang="en-US" altLang="ja-JP" sz="1100" b="0" i="0" baseline="0">
              <a:solidFill>
                <a:schemeClr val="dk1"/>
              </a:solidFill>
              <a:effectLst/>
              <a:latin typeface="+mn-lt"/>
              <a:ea typeface="+mn-ea"/>
              <a:cs typeface="+mn-cs"/>
            </a:rPr>
            <a:t>H14</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16.01</a:t>
          </a:r>
          <a:r>
            <a:rPr lang="ja-JP" altLang="ja-JP" sz="1100" b="0" i="0" baseline="0">
              <a:solidFill>
                <a:schemeClr val="dk1"/>
              </a:solidFill>
              <a:effectLst/>
              <a:latin typeface="+mn-lt"/>
              <a:ea typeface="+mn-ea"/>
              <a:cs typeface="+mn-cs"/>
            </a:rPr>
            <a:t>人→</a:t>
          </a:r>
          <a:r>
            <a:rPr lang="en-US" altLang="ja-JP" sz="1100" b="0" i="0" baseline="0">
              <a:solidFill>
                <a:schemeClr val="dk1"/>
              </a:solidFill>
              <a:effectLst/>
              <a:latin typeface="+mn-lt"/>
              <a:ea typeface="+mn-ea"/>
              <a:cs typeface="+mn-cs"/>
            </a:rPr>
            <a:t>H26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12.26</a:t>
          </a:r>
          <a:r>
            <a:rPr lang="ja-JP" altLang="ja-JP" sz="1100" b="0" i="0" baseline="0">
              <a:solidFill>
                <a:schemeClr val="dk1"/>
              </a:solidFill>
              <a:effectLst/>
              <a:latin typeface="+mn-lt"/>
              <a:ea typeface="+mn-ea"/>
              <a:cs typeface="+mn-cs"/>
            </a:rPr>
            <a:t>人）し</a:t>
          </a:r>
          <a:r>
            <a:rPr lang="ja-JP" altLang="en-US" sz="1100" b="0" i="0" baseline="0">
              <a:solidFill>
                <a:schemeClr val="dk1"/>
              </a:solidFill>
              <a:effectLst/>
              <a:latin typeface="+mn-lt"/>
              <a:ea typeface="+mn-ea"/>
              <a:cs typeface="+mn-cs"/>
            </a:rPr>
            <a:t>たことから</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と比較して</a:t>
          </a:r>
          <a:r>
            <a:rPr lang="en-US" altLang="ja-JP" sz="1100" b="0" i="0" baseline="0">
              <a:solidFill>
                <a:schemeClr val="dk1"/>
              </a:solidFill>
              <a:effectLst/>
              <a:latin typeface="+mn-lt"/>
              <a:ea typeface="+mn-ea"/>
              <a:cs typeface="+mn-cs"/>
            </a:rPr>
            <a:t>2.25</a:t>
          </a:r>
          <a:r>
            <a:rPr lang="ja-JP" altLang="en-US" sz="1100" b="0" i="0" baseline="0">
              <a:solidFill>
                <a:schemeClr val="dk1"/>
              </a:solidFill>
              <a:effectLst/>
              <a:latin typeface="+mn-lt"/>
              <a:ea typeface="+mn-ea"/>
              <a:cs typeface="+mn-cs"/>
            </a:rPr>
            <a:t>ポイントと大きく</a:t>
          </a:r>
          <a:r>
            <a:rPr lang="ja-JP" altLang="ja-JP" sz="1100" b="0" i="0" baseline="0">
              <a:solidFill>
                <a:schemeClr val="dk1"/>
              </a:solidFill>
              <a:effectLst/>
              <a:latin typeface="+mn-lt"/>
              <a:ea typeface="+mn-ea"/>
              <a:cs typeface="+mn-cs"/>
            </a:rPr>
            <a:t>下回っている。</a:t>
          </a:r>
          <a:endParaRPr lang="ja-JP" altLang="ja-JP" sz="1400">
            <a:effectLst/>
          </a:endParaRPr>
        </a:p>
        <a:p>
          <a:pPr rtl="0"/>
          <a:r>
            <a:rPr lang="ja-JP" altLang="ja-JP" sz="1100" b="0" i="0" baseline="0">
              <a:solidFill>
                <a:schemeClr val="dk1"/>
              </a:solidFill>
              <a:effectLst/>
              <a:latin typeface="+mn-lt"/>
              <a:ea typeface="+mn-ea"/>
              <a:cs typeface="+mn-cs"/>
            </a:rPr>
            <a:t>　引き続き、組織の簡素合理化や事務の効率化、民間委託などに取り組み、適正な定員管理に努めていく。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146739</xdr:rowOff>
    </xdr:from>
    <xdr:to>
      <xdr:col>24</xdr:col>
      <xdr:colOff>558800</xdr:colOff>
      <xdr:row>61</xdr:row>
      <xdr:rowOff>16655</xdr:rowOff>
    </xdr:to>
    <xdr:cxnSp macro="">
      <xdr:nvCxnSpPr>
        <xdr:cNvPr id="318" name="直線コネクタ 317"/>
        <xdr:cNvCxnSpPr/>
      </xdr:nvCxnSpPr>
      <xdr:spPr>
        <a:xfrm>
          <a:off x="16179800" y="10433739"/>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93053</xdr:rowOff>
    </xdr:from>
    <xdr:ext cx="762000" cy="259045"/>
    <xdr:sp macro="" textlink="">
      <xdr:nvSpPr>
        <xdr:cNvPr id="319" name="定員管理の状況平均値テキスト"/>
        <xdr:cNvSpPr txBox="1"/>
      </xdr:nvSpPr>
      <xdr:spPr>
        <a:xfrm>
          <a:off x="17106900" y="1055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146739</xdr:rowOff>
    </xdr:from>
    <xdr:to>
      <xdr:col>23</xdr:col>
      <xdr:colOff>406400</xdr:colOff>
      <xdr:row>61</xdr:row>
      <xdr:rowOff>13898</xdr:rowOff>
    </xdr:to>
    <xdr:cxnSp macro="">
      <xdr:nvCxnSpPr>
        <xdr:cNvPr id="321" name="直線コネクタ 320"/>
        <xdr:cNvCxnSpPr/>
      </xdr:nvCxnSpPr>
      <xdr:spPr>
        <a:xfrm flipV="1">
          <a:off x="15290800" y="10433739"/>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3" name="テキスト ボックス 322"/>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170869</xdr:rowOff>
    </xdr:from>
    <xdr:to>
      <xdr:col>22</xdr:col>
      <xdr:colOff>203200</xdr:colOff>
      <xdr:row>61</xdr:row>
      <xdr:rowOff>13898</xdr:rowOff>
    </xdr:to>
    <xdr:cxnSp macro="">
      <xdr:nvCxnSpPr>
        <xdr:cNvPr id="324" name="直線コネクタ 323"/>
        <xdr:cNvCxnSpPr/>
      </xdr:nvCxnSpPr>
      <xdr:spPr>
        <a:xfrm>
          <a:off x="14401800" y="10457869"/>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6" name="テキスト ボックス 325"/>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170869</xdr:rowOff>
    </xdr:from>
    <xdr:to>
      <xdr:col>21</xdr:col>
      <xdr:colOff>0</xdr:colOff>
      <xdr:row>61</xdr:row>
      <xdr:rowOff>20792</xdr:rowOff>
    </xdr:to>
    <xdr:cxnSp macro="">
      <xdr:nvCxnSpPr>
        <xdr:cNvPr id="327" name="直線コネクタ 326"/>
        <xdr:cNvCxnSpPr/>
      </xdr:nvCxnSpPr>
      <xdr:spPr>
        <a:xfrm flipV="1">
          <a:off x="13512800" y="10457869"/>
          <a:ext cx="88900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29" name="テキスト ボックス 328"/>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1" name="テキスト ボックス 330"/>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137305</xdr:rowOff>
    </xdr:from>
    <xdr:to>
      <xdr:col>24</xdr:col>
      <xdr:colOff>609600</xdr:colOff>
      <xdr:row>61</xdr:row>
      <xdr:rowOff>67455</xdr:rowOff>
    </xdr:to>
    <xdr:sp macro="" textlink="">
      <xdr:nvSpPr>
        <xdr:cNvPr id="337" name="円/楕円 336"/>
        <xdr:cNvSpPr/>
      </xdr:nvSpPr>
      <xdr:spPr>
        <a:xfrm>
          <a:off x="16967200" y="104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153832</xdr:rowOff>
    </xdr:from>
    <xdr:ext cx="762000" cy="259045"/>
    <xdr:sp macro="" textlink="">
      <xdr:nvSpPr>
        <xdr:cNvPr id="338" name="定員管理の状況該当値テキスト"/>
        <xdr:cNvSpPr txBox="1"/>
      </xdr:nvSpPr>
      <xdr:spPr>
        <a:xfrm>
          <a:off x="17106900" y="102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95939</xdr:rowOff>
    </xdr:from>
    <xdr:to>
      <xdr:col>23</xdr:col>
      <xdr:colOff>457200</xdr:colOff>
      <xdr:row>61</xdr:row>
      <xdr:rowOff>26089</xdr:rowOff>
    </xdr:to>
    <xdr:sp macro="" textlink="">
      <xdr:nvSpPr>
        <xdr:cNvPr id="339" name="円/楕円 338"/>
        <xdr:cNvSpPr/>
      </xdr:nvSpPr>
      <xdr:spPr>
        <a:xfrm>
          <a:off x="16129000" y="1038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36266</xdr:rowOff>
    </xdr:from>
    <xdr:ext cx="736600" cy="259045"/>
    <xdr:sp macro="" textlink="">
      <xdr:nvSpPr>
        <xdr:cNvPr id="340" name="テキスト ボックス 339"/>
        <xdr:cNvSpPr txBox="1"/>
      </xdr:nvSpPr>
      <xdr:spPr>
        <a:xfrm>
          <a:off x="15798800" y="1015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134548</xdr:rowOff>
    </xdr:from>
    <xdr:to>
      <xdr:col>22</xdr:col>
      <xdr:colOff>254000</xdr:colOff>
      <xdr:row>61</xdr:row>
      <xdr:rowOff>64698</xdr:rowOff>
    </xdr:to>
    <xdr:sp macro="" textlink="">
      <xdr:nvSpPr>
        <xdr:cNvPr id="341" name="円/楕円 340"/>
        <xdr:cNvSpPr/>
      </xdr:nvSpPr>
      <xdr:spPr>
        <a:xfrm>
          <a:off x="15240000" y="104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74875</xdr:rowOff>
    </xdr:from>
    <xdr:ext cx="762000" cy="259045"/>
    <xdr:sp macro="" textlink="">
      <xdr:nvSpPr>
        <xdr:cNvPr id="342" name="テキスト ボックス 341"/>
        <xdr:cNvSpPr txBox="1"/>
      </xdr:nvSpPr>
      <xdr:spPr>
        <a:xfrm>
          <a:off x="14909800" y="1019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120069</xdr:rowOff>
    </xdr:from>
    <xdr:to>
      <xdr:col>21</xdr:col>
      <xdr:colOff>50800</xdr:colOff>
      <xdr:row>61</xdr:row>
      <xdr:rowOff>50219</xdr:rowOff>
    </xdr:to>
    <xdr:sp macro="" textlink="">
      <xdr:nvSpPr>
        <xdr:cNvPr id="343" name="円/楕円 342"/>
        <xdr:cNvSpPr/>
      </xdr:nvSpPr>
      <xdr:spPr>
        <a:xfrm>
          <a:off x="14351000" y="1040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60396</xdr:rowOff>
    </xdr:from>
    <xdr:ext cx="762000" cy="259045"/>
    <xdr:sp macro="" textlink="">
      <xdr:nvSpPr>
        <xdr:cNvPr id="344" name="テキスト ボックス 343"/>
        <xdr:cNvSpPr txBox="1"/>
      </xdr:nvSpPr>
      <xdr:spPr>
        <a:xfrm>
          <a:off x="14020800" y="101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141442</xdr:rowOff>
    </xdr:from>
    <xdr:to>
      <xdr:col>19</xdr:col>
      <xdr:colOff>533400</xdr:colOff>
      <xdr:row>61</xdr:row>
      <xdr:rowOff>71592</xdr:rowOff>
    </xdr:to>
    <xdr:sp macro="" textlink="">
      <xdr:nvSpPr>
        <xdr:cNvPr id="345" name="円/楕円 344"/>
        <xdr:cNvSpPr/>
      </xdr:nvSpPr>
      <xdr:spPr>
        <a:xfrm>
          <a:off x="13462000" y="104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81769</xdr:rowOff>
    </xdr:from>
    <xdr:ext cx="762000" cy="259045"/>
    <xdr:sp macro="" textlink="">
      <xdr:nvSpPr>
        <xdr:cNvPr id="346" name="テキスト ボックス 345"/>
        <xdr:cNvSpPr txBox="1"/>
      </xdr:nvSpPr>
      <xdr:spPr>
        <a:xfrm>
          <a:off x="13131800" y="1019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町債の新規発行の抑制など、財政健全化に向けた取組を進めてきた結果、前年度から</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ポイントの改善となった。</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しかしながら、</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より大型普通建設事業が集中することから、新規地方債の発行額が多額となり、</a:t>
          </a:r>
          <a:r>
            <a:rPr lang="ja-JP" altLang="en-US" sz="1100" b="0" i="0" baseline="0">
              <a:solidFill>
                <a:schemeClr val="dk1"/>
              </a:solidFill>
              <a:effectLst/>
              <a:latin typeface="+mn-lt"/>
              <a:ea typeface="+mn-ea"/>
              <a:cs typeface="+mn-cs"/>
            </a:rPr>
            <a:t>借入残高も増加に転じる見込みである。</a:t>
          </a:r>
          <a:endParaRPr lang="ja-JP" altLang="ja-JP">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本比率も今後増加していく推計となっていることから、引き続き</a:t>
          </a:r>
          <a:r>
            <a:rPr lang="ja-JP" altLang="ja-JP" sz="1100" b="0" i="0" baseline="0">
              <a:solidFill>
                <a:schemeClr val="dk1"/>
              </a:solidFill>
              <a:effectLst/>
              <a:latin typeface="+mn-lt"/>
              <a:ea typeface="+mn-ea"/>
              <a:cs typeface="+mn-cs"/>
            </a:rPr>
            <a:t>事業の選択と集中により、将来世代に過度な財政負担を強いることがないよう</a:t>
          </a:r>
          <a:r>
            <a:rPr lang="ja-JP" altLang="en-US" sz="1100" b="0" i="0" baseline="0">
              <a:solidFill>
                <a:schemeClr val="dk1"/>
              </a:solidFill>
              <a:effectLst/>
              <a:latin typeface="+mn-lt"/>
              <a:ea typeface="+mn-ea"/>
              <a:cs typeface="+mn-cs"/>
            </a:rPr>
            <a:t>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165608</xdr:rowOff>
    </xdr:from>
    <xdr:to>
      <xdr:col>24</xdr:col>
      <xdr:colOff>558800</xdr:colOff>
      <xdr:row>41</xdr:row>
      <xdr:rowOff>23114</xdr:rowOff>
    </xdr:to>
    <xdr:cxnSp macro="">
      <xdr:nvCxnSpPr>
        <xdr:cNvPr id="377" name="直線コネクタ 376"/>
        <xdr:cNvCxnSpPr/>
      </xdr:nvCxnSpPr>
      <xdr:spPr>
        <a:xfrm flipV="1">
          <a:off x="16179800" y="702360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78"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23114</xdr:rowOff>
    </xdr:from>
    <xdr:to>
      <xdr:col>23</xdr:col>
      <xdr:colOff>406400</xdr:colOff>
      <xdr:row>41</xdr:row>
      <xdr:rowOff>90678</xdr:rowOff>
    </xdr:to>
    <xdr:cxnSp macro="">
      <xdr:nvCxnSpPr>
        <xdr:cNvPr id="380" name="直線コネクタ 379"/>
        <xdr:cNvCxnSpPr/>
      </xdr:nvCxnSpPr>
      <xdr:spPr>
        <a:xfrm flipV="1">
          <a:off x="15290800" y="70525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17543</xdr:rowOff>
    </xdr:from>
    <xdr:ext cx="736600" cy="259045"/>
    <xdr:sp macro="" textlink="">
      <xdr:nvSpPr>
        <xdr:cNvPr id="382" name="テキスト ボックス 381"/>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90678</xdr:rowOff>
    </xdr:from>
    <xdr:to>
      <xdr:col>22</xdr:col>
      <xdr:colOff>203200</xdr:colOff>
      <xdr:row>41</xdr:row>
      <xdr:rowOff>167894</xdr:rowOff>
    </xdr:to>
    <xdr:cxnSp macro="">
      <xdr:nvCxnSpPr>
        <xdr:cNvPr id="383" name="直線コネクタ 382"/>
        <xdr:cNvCxnSpPr/>
      </xdr:nvCxnSpPr>
      <xdr:spPr>
        <a:xfrm flipV="1">
          <a:off x="14401800" y="71201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385" name="テキスト ボックス 384"/>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167894</xdr:rowOff>
    </xdr:from>
    <xdr:to>
      <xdr:col>21</xdr:col>
      <xdr:colOff>0</xdr:colOff>
      <xdr:row>42</xdr:row>
      <xdr:rowOff>78486</xdr:rowOff>
    </xdr:to>
    <xdr:cxnSp macro="">
      <xdr:nvCxnSpPr>
        <xdr:cNvPr id="386" name="直線コネクタ 385"/>
        <xdr:cNvCxnSpPr/>
      </xdr:nvCxnSpPr>
      <xdr:spPr>
        <a:xfrm flipV="1">
          <a:off x="13512800" y="719734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99585</xdr:rowOff>
    </xdr:from>
    <xdr:ext cx="762000" cy="259045"/>
    <xdr:sp macro="" textlink="">
      <xdr:nvSpPr>
        <xdr:cNvPr id="388" name="テキスト ボックス 387"/>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390" name="テキスト ボックス 389"/>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96" name="円/楕円 395"/>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131335</xdr:rowOff>
    </xdr:from>
    <xdr:ext cx="762000" cy="259045"/>
    <xdr:sp macro="" textlink="">
      <xdr:nvSpPr>
        <xdr:cNvPr id="397" name="公債費負担の状況該当値テキスト"/>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143764</xdr:rowOff>
    </xdr:from>
    <xdr:to>
      <xdr:col>23</xdr:col>
      <xdr:colOff>457200</xdr:colOff>
      <xdr:row>41</xdr:row>
      <xdr:rowOff>73914</xdr:rowOff>
    </xdr:to>
    <xdr:sp macro="" textlink="">
      <xdr:nvSpPr>
        <xdr:cNvPr id="398" name="円/楕円 397"/>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84091</xdr:rowOff>
    </xdr:from>
    <xdr:ext cx="736600" cy="259045"/>
    <xdr:sp macro="" textlink="">
      <xdr:nvSpPr>
        <xdr:cNvPr id="399" name="テキスト ボックス 398"/>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39878</xdr:rowOff>
    </xdr:from>
    <xdr:to>
      <xdr:col>22</xdr:col>
      <xdr:colOff>254000</xdr:colOff>
      <xdr:row>41</xdr:row>
      <xdr:rowOff>141478</xdr:rowOff>
    </xdr:to>
    <xdr:sp macro="" textlink="">
      <xdr:nvSpPr>
        <xdr:cNvPr id="400" name="円/楕円 399"/>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151655</xdr:rowOff>
    </xdr:from>
    <xdr:ext cx="762000" cy="259045"/>
    <xdr:sp macro="" textlink="">
      <xdr:nvSpPr>
        <xdr:cNvPr id="401" name="テキスト ボックス 400"/>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117094</xdr:rowOff>
    </xdr:from>
    <xdr:to>
      <xdr:col>21</xdr:col>
      <xdr:colOff>50800</xdr:colOff>
      <xdr:row>42</xdr:row>
      <xdr:rowOff>47244</xdr:rowOff>
    </xdr:to>
    <xdr:sp macro="" textlink="">
      <xdr:nvSpPr>
        <xdr:cNvPr id="402" name="円/楕円 401"/>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57421</xdr:rowOff>
    </xdr:from>
    <xdr:ext cx="762000" cy="259045"/>
    <xdr:sp macro="" textlink="">
      <xdr:nvSpPr>
        <xdr:cNvPr id="403" name="テキスト ボックス 402"/>
        <xdr:cNvSpPr txBox="1"/>
      </xdr:nvSpPr>
      <xdr:spPr>
        <a:xfrm>
          <a:off x="14020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27686</xdr:rowOff>
    </xdr:from>
    <xdr:to>
      <xdr:col>19</xdr:col>
      <xdr:colOff>533400</xdr:colOff>
      <xdr:row>42</xdr:row>
      <xdr:rowOff>129286</xdr:rowOff>
    </xdr:to>
    <xdr:sp macro="" textlink="">
      <xdr:nvSpPr>
        <xdr:cNvPr id="404" name="円/楕円 403"/>
        <xdr:cNvSpPr/>
      </xdr:nvSpPr>
      <xdr:spPr>
        <a:xfrm>
          <a:off x="134620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139463</xdr:rowOff>
    </xdr:from>
    <xdr:ext cx="762000" cy="259045"/>
    <xdr:sp macro="" textlink="">
      <xdr:nvSpPr>
        <xdr:cNvPr id="405" name="テキスト ボックス 404"/>
        <xdr:cNvSpPr txBox="1"/>
      </xdr:nvSpPr>
      <xdr:spPr>
        <a:xfrm>
          <a:off x="13131800" y="699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地方債借入残高の削減のため、投資的経費の縮減や重点化により新規町債の発行を抑制してきたこと、今後計画されている公共事業へ向けた基金造成を進めたことなどにより、前年度に引き続き「比率なし」となった。</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当該年度より大型普通建設事業が集中することから、新規地方債の発行額が多額となり、今後の将来負担増が見込まれる。</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今後も事業の選択と集中により、将来世代に過度な財政負担を強いることがないよう留意が必要である。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92727</xdr:rowOff>
    </xdr:from>
    <xdr:ext cx="762000" cy="259045"/>
    <xdr:sp macro="" textlink="">
      <xdr:nvSpPr>
        <xdr:cNvPr id="435" name="将来負担の状況平均値テキスト"/>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6" name="フローチャート : 判断 435"/>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7" name="フローチャート : 判断 436"/>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38" name="テキスト ボックス 437"/>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120650</xdr:rowOff>
    </xdr:from>
    <xdr:to>
      <xdr:col>22</xdr:col>
      <xdr:colOff>254000</xdr:colOff>
      <xdr:row>15</xdr:row>
      <xdr:rowOff>50800</xdr:rowOff>
    </xdr:to>
    <xdr:sp macro="" textlink="">
      <xdr:nvSpPr>
        <xdr:cNvPr id="439" name="フローチャート : 判断 438"/>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0" name="テキスト ボックス 439"/>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155035</xdr:rowOff>
    </xdr:from>
    <xdr:to>
      <xdr:col>21</xdr:col>
      <xdr:colOff>50800</xdr:colOff>
      <xdr:row>15</xdr:row>
      <xdr:rowOff>85185</xdr:rowOff>
    </xdr:to>
    <xdr:sp macro="" textlink="">
      <xdr:nvSpPr>
        <xdr:cNvPr id="441" name="フローチャート : 判断 440"/>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2" name="テキスト ボックス 441"/>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3" name="フローチャート : 判断 442"/>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158037</xdr:rowOff>
    </xdr:from>
    <xdr:ext cx="762000" cy="259045"/>
    <xdr:sp macro="" textlink="">
      <xdr:nvSpPr>
        <xdr:cNvPr id="444" name="テキスト ボックス 443"/>
        <xdr:cNvSpPr txBox="1"/>
      </xdr:nvSpPr>
      <xdr:spPr>
        <a:xfrm>
          <a:off x="13131800" y="272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19</xdr:col>
      <xdr:colOff>431800</xdr:colOff>
      <xdr:row>15</xdr:row>
      <xdr:rowOff>25210</xdr:rowOff>
    </xdr:from>
    <xdr:to>
      <xdr:col>19</xdr:col>
      <xdr:colOff>533400</xdr:colOff>
      <xdr:row>15</xdr:row>
      <xdr:rowOff>126810</xdr:rowOff>
    </xdr:to>
    <xdr:sp macro="" textlink="">
      <xdr:nvSpPr>
        <xdr:cNvPr id="450" name="円/楕円 449"/>
        <xdr:cNvSpPr/>
      </xdr:nvSpPr>
      <xdr:spPr>
        <a:xfrm>
          <a:off x="13462000" y="259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136987</xdr:rowOff>
    </xdr:from>
    <xdr:ext cx="762000" cy="259045"/>
    <xdr:sp macro="" textlink="">
      <xdr:nvSpPr>
        <xdr:cNvPr id="451" name="テキスト ボックス 450"/>
        <xdr:cNvSpPr txBox="1"/>
      </xdr:nvSpPr>
      <xdr:spPr>
        <a:xfrm>
          <a:off x="13131800" y="236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岩手県葛巻町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6,686
6,664
434.96
7,052,718
6,396,444
557,718
3,938,445
6,268,011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a:t>
          </a:r>
          <a:r>
            <a:rPr lang="ja-JP" altLang="en-US" sz="1100" b="0" i="0" baseline="0">
              <a:solidFill>
                <a:schemeClr val="dk1"/>
              </a:solidFill>
              <a:effectLst/>
              <a:latin typeface="+mn-lt"/>
              <a:ea typeface="+mn-ea"/>
              <a:cs typeface="+mn-cs"/>
            </a:rPr>
            <a:t>に対し</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類似団体平均を</a:t>
          </a:r>
          <a:r>
            <a:rPr lang="en-US" altLang="ja-JP" sz="1100" b="0" i="0" baseline="0">
              <a:solidFill>
                <a:schemeClr val="dk1"/>
              </a:solidFill>
              <a:effectLst/>
              <a:latin typeface="+mn-lt"/>
              <a:ea typeface="+mn-ea"/>
              <a:cs typeface="+mn-cs"/>
            </a:rPr>
            <a:t>5.0</a:t>
          </a:r>
          <a:r>
            <a:rPr lang="ja-JP" altLang="ja-JP" sz="1100" b="0" i="0" baseline="0">
              <a:solidFill>
                <a:schemeClr val="dk1"/>
              </a:solidFill>
              <a:effectLst/>
              <a:latin typeface="+mn-lt"/>
              <a:ea typeface="+mn-ea"/>
              <a:cs typeface="+mn-cs"/>
            </a:rPr>
            <a:t>ポイント下回っている。</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大型の普通建設事業の増により投機的経費が増加したため、相対的に総額に占める人件費比率が低くなったほか、</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年度から実施してきた勧奨退職制度の運用による退職者の増や、</a:t>
          </a:r>
          <a:r>
            <a:rPr lang="ja-JP" altLang="en-US" sz="1100" b="0" i="0" baseline="0">
              <a:solidFill>
                <a:schemeClr val="dk1"/>
              </a:solidFill>
              <a:effectLst/>
              <a:latin typeface="+mn-lt"/>
              <a:ea typeface="+mn-ea"/>
              <a:cs typeface="+mn-cs"/>
            </a:rPr>
            <a:t>退職者数に対する新規採用者数の抑制などにより総額の抑制が図られている。</a:t>
          </a:r>
          <a:endParaRPr lang="en-US" altLang="ja-JP" sz="1100" b="0" i="0" baseline="0">
            <a:solidFill>
              <a:schemeClr val="dk1"/>
            </a:solidFill>
            <a:effectLst/>
            <a:latin typeface="+mn-lt"/>
            <a:ea typeface="+mn-ea"/>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今後も職員定数管理の徹底を図</a:t>
          </a:r>
          <a:r>
            <a:rPr lang="ja-JP" altLang="en-US" sz="1100" b="0" i="0" baseline="0">
              <a:solidFill>
                <a:schemeClr val="dk1"/>
              </a:solidFill>
              <a:effectLst/>
              <a:latin typeface="+mn-lt"/>
              <a:ea typeface="+mn-ea"/>
              <a:cs typeface="+mn-cs"/>
            </a:rPr>
            <a:t>り、効率的な財政運営に努める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20320</xdr:rowOff>
    </xdr:from>
    <xdr:to>
      <xdr:col>7</xdr:col>
      <xdr:colOff>15875</xdr:colOff>
      <xdr:row>34</xdr:row>
      <xdr:rowOff>88900</xdr:rowOff>
    </xdr:to>
    <xdr:cxnSp macro="">
      <xdr:nvCxnSpPr>
        <xdr:cNvPr id="66" name="直線コネクタ 65"/>
        <xdr:cNvCxnSpPr/>
      </xdr:nvCxnSpPr>
      <xdr:spPr>
        <a:xfrm flipV="1">
          <a:off x="3987800" y="5849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35560</xdr:rowOff>
    </xdr:from>
    <xdr:to>
      <xdr:col>5</xdr:col>
      <xdr:colOff>549275</xdr:colOff>
      <xdr:row>34</xdr:row>
      <xdr:rowOff>88900</xdr:rowOff>
    </xdr:to>
    <xdr:cxnSp macro="">
      <xdr:nvCxnSpPr>
        <xdr:cNvPr id="69" name="直線コネクタ 68"/>
        <xdr:cNvCxnSpPr/>
      </xdr:nvCxnSpPr>
      <xdr:spPr>
        <a:xfrm>
          <a:off x="3098800" y="5864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35560</xdr:rowOff>
    </xdr:from>
    <xdr:to>
      <xdr:col>4</xdr:col>
      <xdr:colOff>346075</xdr:colOff>
      <xdr:row>34</xdr:row>
      <xdr:rowOff>142240</xdr:rowOff>
    </xdr:to>
    <xdr:cxnSp macro="">
      <xdr:nvCxnSpPr>
        <xdr:cNvPr id="72" name="直線コネクタ 71"/>
        <xdr:cNvCxnSpPr/>
      </xdr:nvCxnSpPr>
      <xdr:spPr>
        <a:xfrm flipV="1">
          <a:off x="2209800" y="5864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109237</xdr:rowOff>
    </xdr:from>
    <xdr:ext cx="762000" cy="259045"/>
    <xdr:sp macro="" textlink="">
      <xdr:nvSpPr>
        <xdr:cNvPr id="74" name="テキスト ボックス 73"/>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142240</xdr:rowOff>
    </xdr:from>
    <xdr:to>
      <xdr:col>3</xdr:col>
      <xdr:colOff>142875</xdr:colOff>
      <xdr:row>35</xdr:row>
      <xdr:rowOff>54610</xdr:rowOff>
    </xdr:to>
    <xdr:cxnSp macro="">
      <xdr:nvCxnSpPr>
        <xdr:cNvPr id="75" name="直線コネクタ 74"/>
        <xdr:cNvCxnSpPr/>
      </xdr:nvCxnSpPr>
      <xdr:spPr>
        <a:xfrm flipV="1">
          <a:off x="1320800" y="5971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132097</xdr:rowOff>
    </xdr:from>
    <xdr:ext cx="762000" cy="259045"/>
    <xdr:sp macro="" textlink="">
      <xdr:nvSpPr>
        <xdr:cNvPr id="77" name="テキスト ボックス 76"/>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29227</xdr:rowOff>
    </xdr:from>
    <xdr:ext cx="762000" cy="259045"/>
    <xdr:sp macro="" textlink="">
      <xdr:nvSpPr>
        <xdr:cNvPr id="79" name="テキスト ボックス 78"/>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33</xdr:row>
      <xdr:rowOff>140970</xdr:rowOff>
    </xdr:from>
    <xdr:to>
      <xdr:col>7</xdr:col>
      <xdr:colOff>66675</xdr:colOff>
      <xdr:row>34</xdr:row>
      <xdr:rowOff>71120</xdr:rowOff>
    </xdr:to>
    <xdr:sp macro="" textlink="">
      <xdr:nvSpPr>
        <xdr:cNvPr id="85" name="円/楕円 84"/>
        <xdr:cNvSpPr/>
      </xdr:nvSpPr>
      <xdr:spPr>
        <a:xfrm>
          <a:off x="47752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49547</xdr:rowOff>
    </xdr:from>
    <xdr:ext cx="762000" cy="259045"/>
    <xdr:sp macro="" textlink="">
      <xdr:nvSpPr>
        <xdr:cNvPr id="86" name="人件費該当値テキスト"/>
        <xdr:cNvSpPr txBox="1"/>
      </xdr:nvSpPr>
      <xdr:spPr>
        <a:xfrm>
          <a:off x="4914900" y="570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38100</xdr:rowOff>
    </xdr:from>
    <xdr:to>
      <xdr:col>5</xdr:col>
      <xdr:colOff>600075</xdr:colOff>
      <xdr:row>34</xdr:row>
      <xdr:rowOff>139700</xdr:rowOff>
    </xdr:to>
    <xdr:sp macro="" textlink="">
      <xdr:nvSpPr>
        <xdr:cNvPr id="87" name="円/楕円 86"/>
        <xdr:cNvSpPr/>
      </xdr:nvSpPr>
      <xdr:spPr>
        <a:xfrm>
          <a:off x="3937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149877</xdr:rowOff>
    </xdr:from>
    <xdr:ext cx="736600" cy="259045"/>
    <xdr:sp macro="" textlink="">
      <xdr:nvSpPr>
        <xdr:cNvPr id="88" name="テキスト ボックス 87"/>
        <xdr:cNvSpPr txBox="1"/>
      </xdr:nvSpPr>
      <xdr:spPr>
        <a:xfrm>
          <a:off x="3606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156210</xdr:rowOff>
    </xdr:from>
    <xdr:to>
      <xdr:col>4</xdr:col>
      <xdr:colOff>396875</xdr:colOff>
      <xdr:row>34</xdr:row>
      <xdr:rowOff>86360</xdr:rowOff>
    </xdr:to>
    <xdr:sp macro="" textlink="">
      <xdr:nvSpPr>
        <xdr:cNvPr id="89" name="円/楕円 88"/>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96537</xdr:rowOff>
    </xdr:from>
    <xdr:ext cx="762000" cy="259045"/>
    <xdr:sp macro="" textlink="">
      <xdr:nvSpPr>
        <xdr:cNvPr id="90" name="テキスト ボックス 89"/>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91440</xdr:rowOff>
    </xdr:from>
    <xdr:to>
      <xdr:col>3</xdr:col>
      <xdr:colOff>193675</xdr:colOff>
      <xdr:row>35</xdr:row>
      <xdr:rowOff>21590</xdr:rowOff>
    </xdr:to>
    <xdr:sp macro="" textlink="">
      <xdr:nvSpPr>
        <xdr:cNvPr id="91" name="円/楕円 90"/>
        <xdr:cNvSpPr/>
      </xdr:nvSpPr>
      <xdr:spPr>
        <a:xfrm>
          <a:off x="2159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31767</xdr:rowOff>
    </xdr:from>
    <xdr:ext cx="762000" cy="259045"/>
    <xdr:sp macro="" textlink="">
      <xdr:nvSpPr>
        <xdr:cNvPr id="92" name="テキスト ボックス 91"/>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3810</xdr:rowOff>
    </xdr:from>
    <xdr:to>
      <xdr:col>1</xdr:col>
      <xdr:colOff>676275</xdr:colOff>
      <xdr:row>35</xdr:row>
      <xdr:rowOff>105410</xdr:rowOff>
    </xdr:to>
    <xdr:sp macro="" textlink="">
      <xdr:nvSpPr>
        <xdr:cNvPr id="93" name="円/楕円 92"/>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115587</xdr:rowOff>
    </xdr:from>
    <xdr:ext cx="762000" cy="259045"/>
    <xdr:sp macro="" textlink="">
      <xdr:nvSpPr>
        <xdr:cNvPr id="94" name="テキスト ボックス 93"/>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前年度との比較で</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なったものの</a:t>
          </a:r>
          <a:r>
            <a:rPr lang="ja-JP" altLang="ja-JP" sz="1100" b="0" i="0" baseline="0">
              <a:solidFill>
                <a:schemeClr val="dk1"/>
              </a:solidFill>
              <a:effectLst/>
              <a:latin typeface="+mn-lt"/>
              <a:ea typeface="+mn-ea"/>
              <a:cs typeface="+mn-cs"/>
            </a:rPr>
            <a:t>、類似団体平均よりも</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上回っている状況である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主な要因としては、</a:t>
          </a:r>
          <a:r>
            <a:rPr lang="ja-JP" altLang="en-US" sz="1100" b="0" i="0" baseline="0">
              <a:solidFill>
                <a:schemeClr val="dk1"/>
              </a:solidFill>
              <a:effectLst/>
              <a:latin typeface="+mn-lt"/>
              <a:ea typeface="+mn-ea"/>
              <a:cs typeface="+mn-cs"/>
            </a:rPr>
            <a:t>原発事故に係る草地</a:t>
          </a:r>
          <a:r>
            <a:rPr kumimoji="1" lang="ja-JP" altLang="ja-JP" sz="1100">
              <a:solidFill>
                <a:schemeClr val="dk1"/>
              </a:solidFill>
              <a:effectLst/>
              <a:latin typeface="+mn-lt"/>
              <a:ea typeface="+mn-ea"/>
              <a:cs typeface="+mn-cs"/>
            </a:rPr>
            <a:t>除染事業</a:t>
          </a:r>
          <a:r>
            <a:rPr kumimoji="1" lang="ja-JP" altLang="en-US" sz="1100">
              <a:solidFill>
                <a:schemeClr val="dk1"/>
              </a:solidFill>
              <a:effectLst/>
              <a:latin typeface="+mn-lt"/>
              <a:ea typeface="+mn-ea"/>
              <a:cs typeface="+mn-cs"/>
            </a:rPr>
            <a:t>費支出（委託料）の増など</a:t>
          </a:r>
          <a:r>
            <a:rPr kumimoji="1" lang="ja-JP" altLang="ja-JP" sz="1100">
              <a:solidFill>
                <a:schemeClr val="dk1"/>
              </a:solidFill>
              <a:effectLst/>
              <a:latin typeface="+mn-lt"/>
              <a:ea typeface="+mn-ea"/>
              <a:cs typeface="+mn-cs"/>
            </a:rPr>
            <a:t>であるが、当面は</a:t>
          </a:r>
          <a:r>
            <a:rPr kumimoji="1" lang="ja-JP" altLang="ja-JP" sz="1100" b="0" i="0" baseline="0">
              <a:solidFill>
                <a:schemeClr val="dk1"/>
              </a:solidFill>
              <a:effectLst/>
              <a:latin typeface="+mn-lt"/>
              <a:ea typeface="+mn-ea"/>
              <a:cs typeface="+mn-cs"/>
            </a:rPr>
            <a:t>同様の傾向が続く見込みである。事務の効率化を図り</a:t>
          </a:r>
          <a:r>
            <a:rPr lang="ja-JP" altLang="ja-JP" sz="1100" b="0" i="0" baseline="0">
              <a:solidFill>
                <a:schemeClr val="dk1"/>
              </a:solidFill>
              <a:effectLst/>
              <a:latin typeface="+mn-lt"/>
              <a:ea typeface="+mn-ea"/>
              <a:cs typeface="+mn-cs"/>
            </a:rPr>
            <a:t>、経費の削減に努めていく。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24130</xdr:rowOff>
    </xdr:from>
    <xdr:to>
      <xdr:col>24</xdr:col>
      <xdr:colOff>31750</xdr:colOff>
      <xdr:row>17</xdr:row>
      <xdr:rowOff>78994</xdr:rowOff>
    </xdr:to>
    <xdr:cxnSp macro="">
      <xdr:nvCxnSpPr>
        <xdr:cNvPr id="124" name="直線コネクタ 123"/>
        <xdr:cNvCxnSpPr/>
      </xdr:nvCxnSpPr>
      <xdr:spPr>
        <a:xfrm flipV="1">
          <a:off x="15671800" y="29387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51562</xdr:rowOff>
    </xdr:from>
    <xdr:to>
      <xdr:col>22</xdr:col>
      <xdr:colOff>565150</xdr:colOff>
      <xdr:row>17</xdr:row>
      <xdr:rowOff>78994</xdr:rowOff>
    </xdr:to>
    <xdr:cxnSp macro="">
      <xdr:nvCxnSpPr>
        <xdr:cNvPr id="127" name="直線コネクタ 126"/>
        <xdr:cNvCxnSpPr/>
      </xdr:nvCxnSpPr>
      <xdr:spPr>
        <a:xfrm>
          <a:off x="14782800" y="2966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25671</xdr:rowOff>
    </xdr:from>
    <xdr:ext cx="736600" cy="259045"/>
    <xdr:sp macro="" textlink="">
      <xdr:nvSpPr>
        <xdr:cNvPr id="129" name="テキスト ボックス 128"/>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1270</xdr:rowOff>
    </xdr:from>
    <xdr:to>
      <xdr:col>21</xdr:col>
      <xdr:colOff>361950</xdr:colOff>
      <xdr:row>17</xdr:row>
      <xdr:rowOff>51562</xdr:rowOff>
    </xdr:to>
    <xdr:cxnSp macro="">
      <xdr:nvCxnSpPr>
        <xdr:cNvPr id="130" name="直線コネクタ 129"/>
        <xdr:cNvCxnSpPr/>
      </xdr:nvCxnSpPr>
      <xdr:spPr>
        <a:xfrm>
          <a:off x="13893800" y="2915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32" name="テキスト ボックス 131"/>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168148</xdr:rowOff>
    </xdr:from>
    <xdr:to>
      <xdr:col>20</xdr:col>
      <xdr:colOff>158750</xdr:colOff>
      <xdr:row>17</xdr:row>
      <xdr:rowOff>1270</xdr:rowOff>
    </xdr:to>
    <xdr:cxnSp macro="">
      <xdr:nvCxnSpPr>
        <xdr:cNvPr id="133" name="直線コネクタ 132"/>
        <xdr:cNvCxnSpPr/>
      </xdr:nvCxnSpPr>
      <xdr:spPr>
        <a:xfrm>
          <a:off x="13004800" y="2911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5" name="テキスト ボックス 134"/>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133113</xdr:rowOff>
    </xdr:from>
    <xdr:ext cx="762000" cy="259045"/>
    <xdr:sp macro="" textlink="">
      <xdr:nvSpPr>
        <xdr:cNvPr id="137" name="テキスト ボックス 136"/>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144780</xdr:rowOff>
    </xdr:from>
    <xdr:to>
      <xdr:col>24</xdr:col>
      <xdr:colOff>82550</xdr:colOff>
      <xdr:row>17</xdr:row>
      <xdr:rowOff>74930</xdr:rowOff>
    </xdr:to>
    <xdr:sp macro="" textlink="">
      <xdr:nvSpPr>
        <xdr:cNvPr id="143" name="円/楕円 142"/>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116857</xdr:rowOff>
    </xdr:from>
    <xdr:ext cx="762000" cy="259045"/>
    <xdr:sp macro="" textlink="">
      <xdr:nvSpPr>
        <xdr:cNvPr id="144"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28194</xdr:rowOff>
    </xdr:from>
    <xdr:to>
      <xdr:col>22</xdr:col>
      <xdr:colOff>615950</xdr:colOff>
      <xdr:row>17</xdr:row>
      <xdr:rowOff>129794</xdr:rowOff>
    </xdr:to>
    <xdr:sp macro="" textlink="">
      <xdr:nvSpPr>
        <xdr:cNvPr id="145" name="円/楕円 144"/>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114571</xdr:rowOff>
    </xdr:from>
    <xdr:ext cx="736600" cy="259045"/>
    <xdr:sp macro="" textlink="">
      <xdr:nvSpPr>
        <xdr:cNvPr id="146" name="テキスト ボックス 145"/>
        <xdr:cNvSpPr txBox="1"/>
      </xdr:nvSpPr>
      <xdr:spPr>
        <a:xfrm>
          <a:off x="15290800" y="302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762</xdr:rowOff>
    </xdr:from>
    <xdr:to>
      <xdr:col>21</xdr:col>
      <xdr:colOff>412750</xdr:colOff>
      <xdr:row>17</xdr:row>
      <xdr:rowOff>102362</xdr:rowOff>
    </xdr:to>
    <xdr:sp macro="" textlink="">
      <xdr:nvSpPr>
        <xdr:cNvPr id="147" name="円/楕円 146"/>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87139</xdr:rowOff>
    </xdr:from>
    <xdr:ext cx="762000" cy="259045"/>
    <xdr:sp macro="" textlink="">
      <xdr:nvSpPr>
        <xdr:cNvPr id="148" name="テキスト ボックス 147"/>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121920</xdr:rowOff>
    </xdr:from>
    <xdr:to>
      <xdr:col>20</xdr:col>
      <xdr:colOff>209550</xdr:colOff>
      <xdr:row>17</xdr:row>
      <xdr:rowOff>52070</xdr:rowOff>
    </xdr:to>
    <xdr:sp macro="" textlink="">
      <xdr:nvSpPr>
        <xdr:cNvPr id="149" name="円/楕円 148"/>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36847</xdr:rowOff>
    </xdr:from>
    <xdr:ext cx="762000" cy="259045"/>
    <xdr:sp macro="" textlink="">
      <xdr:nvSpPr>
        <xdr:cNvPr id="150" name="テキスト ボックス 149"/>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117348</xdr:rowOff>
    </xdr:from>
    <xdr:to>
      <xdr:col>19</xdr:col>
      <xdr:colOff>6350</xdr:colOff>
      <xdr:row>17</xdr:row>
      <xdr:rowOff>47498</xdr:rowOff>
    </xdr:to>
    <xdr:sp macro="" textlink="">
      <xdr:nvSpPr>
        <xdr:cNvPr id="151" name="円/楕円 150"/>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32275</xdr:rowOff>
    </xdr:from>
    <xdr:ext cx="762000" cy="259045"/>
    <xdr:sp macro="" textlink="">
      <xdr:nvSpPr>
        <xdr:cNvPr id="152" name="テキスト ボックス 151"/>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扶助費が前年比で</a:t>
          </a:r>
          <a:r>
            <a:rPr lang="en-US" altLang="ja-JP" sz="1100" b="0" i="0" baseline="0">
              <a:solidFill>
                <a:schemeClr val="dk1"/>
              </a:solidFill>
              <a:effectLst/>
              <a:latin typeface="+mn-lt"/>
              <a:ea typeface="+mn-ea"/>
              <a:cs typeface="+mn-cs"/>
            </a:rPr>
            <a:t>69</a:t>
          </a:r>
          <a:r>
            <a:rPr lang="ja-JP" altLang="en-US" sz="1100" b="0" i="0" baseline="0">
              <a:solidFill>
                <a:schemeClr val="dk1"/>
              </a:solidFill>
              <a:effectLst/>
              <a:latin typeface="+mn-lt"/>
              <a:ea typeface="+mn-ea"/>
              <a:cs typeface="+mn-cs"/>
            </a:rPr>
            <a:t>百万円増となったことにより、</a:t>
          </a:r>
          <a:r>
            <a:rPr lang="ja-JP" altLang="ja-JP" sz="1100" b="0" i="0" baseline="0">
              <a:solidFill>
                <a:schemeClr val="dk1"/>
              </a:solidFill>
              <a:effectLst/>
              <a:latin typeface="+mn-lt"/>
              <a:ea typeface="+mn-ea"/>
              <a:cs typeface="+mn-cs"/>
            </a:rPr>
            <a:t>前年度比で</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と大きく増加した。結果、</a:t>
          </a:r>
          <a:r>
            <a:rPr lang="ja-JP" altLang="ja-JP" sz="1100" b="0" i="0" baseline="0">
              <a:solidFill>
                <a:schemeClr val="dk1"/>
              </a:solidFill>
              <a:effectLst/>
              <a:latin typeface="+mn-lt"/>
              <a:ea typeface="+mn-ea"/>
              <a:cs typeface="+mn-cs"/>
            </a:rPr>
            <a:t>類似団体平均を</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回った。</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養護老人ホーム施設管理委託費に係る物件費から扶助費への振替方法の変更に伴う</a:t>
          </a:r>
          <a:r>
            <a:rPr lang="en-US" altLang="ja-JP" sz="1100" b="0" i="0" baseline="0">
              <a:solidFill>
                <a:schemeClr val="dk1"/>
              </a:solidFill>
              <a:effectLst/>
              <a:latin typeface="+mn-lt"/>
              <a:ea typeface="+mn-ea"/>
              <a:cs typeface="+mn-cs"/>
            </a:rPr>
            <a:t>39</a:t>
          </a:r>
          <a:r>
            <a:rPr lang="ja-JP" altLang="en-US" sz="1100" b="0" i="0" baseline="0">
              <a:solidFill>
                <a:schemeClr val="dk1"/>
              </a:solidFill>
              <a:effectLst/>
              <a:latin typeface="+mn-lt"/>
              <a:ea typeface="+mn-ea"/>
              <a:cs typeface="+mn-cs"/>
            </a:rPr>
            <a:t>百円（</a:t>
          </a:r>
          <a:r>
            <a:rPr lang="en-US" altLang="ja-JP" sz="1100" b="0" i="0" baseline="0">
              <a:solidFill>
                <a:schemeClr val="dk1"/>
              </a:solidFill>
              <a:effectLst/>
              <a:latin typeface="+mn-lt"/>
              <a:ea typeface="+mn-ea"/>
              <a:cs typeface="+mn-cs"/>
            </a:rPr>
            <a:t>68.6%</a:t>
          </a:r>
          <a:r>
            <a:rPr lang="ja-JP" altLang="en-US" sz="1100" b="0" i="0" baseline="0">
              <a:solidFill>
                <a:schemeClr val="dk1"/>
              </a:solidFill>
              <a:effectLst/>
              <a:latin typeface="+mn-lt"/>
              <a:ea typeface="+mn-ea"/>
              <a:cs typeface="+mn-cs"/>
            </a:rPr>
            <a:t>）の増　などが主な要因である。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135165</xdr:rowOff>
    </xdr:from>
    <xdr:to>
      <xdr:col>7</xdr:col>
      <xdr:colOff>15875</xdr:colOff>
      <xdr:row>57</xdr:row>
      <xdr:rowOff>118835</xdr:rowOff>
    </xdr:to>
    <xdr:cxnSp macro="">
      <xdr:nvCxnSpPr>
        <xdr:cNvPr id="186" name="直線コネクタ 185"/>
        <xdr:cNvCxnSpPr/>
      </xdr:nvCxnSpPr>
      <xdr:spPr>
        <a:xfrm>
          <a:off x="3987800" y="9564915"/>
          <a:ext cx="8382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135165</xdr:rowOff>
    </xdr:from>
    <xdr:to>
      <xdr:col>5</xdr:col>
      <xdr:colOff>549275</xdr:colOff>
      <xdr:row>56</xdr:row>
      <xdr:rowOff>12700</xdr:rowOff>
    </xdr:to>
    <xdr:cxnSp macro="">
      <xdr:nvCxnSpPr>
        <xdr:cNvPr id="189" name="直線コネクタ 188"/>
        <xdr:cNvCxnSpPr/>
      </xdr:nvCxnSpPr>
      <xdr:spPr>
        <a:xfrm flipV="1">
          <a:off x="3098800" y="95649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31949</xdr:rowOff>
    </xdr:from>
    <xdr:ext cx="736600" cy="259045"/>
    <xdr:sp macro="" textlink="">
      <xdr:nvSpPr>
        <xdr:cNvPr id="191" name="テキスト ボックス 190"/>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151493</xdr:rowOff>
    </xdr:from>
    <xdr:to>
      <xdr:col>4</xdr:col>
      <xdr:colOff>346075</xdr:colOff>
      <xdr:row>56</xdr:row>
      <xdr:rowOff>12700</xdr:rowOff>
    </xdr:to>
    <xdr:cxnSp macro="">
      <xdr:nvCxnSpPr>
        <xdr:cNvPr id="192" name="直線コネクタ 191"/>
        <xdr:cNvCxnSpPr/>
      </xdr:nvCxnSpPr>
      <xdr:spPr>
        <a:xfrm>
          <a:off x="2209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135165</xdr:rowOff>
    </xdr:from>
    <xdr:to>
      <xdr:col>3</xdr:col>
      <xdr:colOff>142875</xdr:colOff>
      <xdr:row>55</xdr:row>
      <xdr:rowOff>151493</xdr:rowOff>
    </xdr:to>
    <xdr:cxnSp macro="">
      <xdr:nvCxnSpPr>
        <xdr:cNvPr id="195" name="直線コネクタ 194"/>
        <xdr:cNvCxnSpPr/>
      </xdr:nvCxnSpPr>
      <xdr:spPr>
        <a:xfrm>
          <a:off x="1320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68035</xdr:rowOff>
    </xdr:from>
    <xdr:to>
      <xdr:col>7</xdr:col>
      <xdr:colOff>66675</xdr:colOff>
      <xdr:row>57</xdr:row>
      <xdr:rowOff>169635</xdr:rowOff>
    </xdr:to>
    <xdr:sp macro="" textlink="">
      <xdr:nvSpPr>
        <xdr:cNvPr id="205" name="円/楕円 204"/>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40112</xdr:rowOff>
    </xdr:from>
    <xdr:ext cx="762000" cy="259045"/>
    <xdr:sp macro="" textlink="">
      <xdr:nvSpPr>
        <xdr:cNvPr id="206" name="扶助費該当値テキスト"/>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84365</xdr:rowOff>
    </xdr:from>
    <xdr:to>
      <xdr:col>5</xdr:col>
      <xdr:colOff>600075</xdr:colOff>
      <xdr:row>56</xdr:row>
      <xdr:rowOff>14515</xdr:rowOff>
    </xdr:to>
    <xdr:sp macro="" textlink="">
      <xdr:nvSpPr>
        <xdr:cNvPr id="207" name="円/楕円 206"/>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208" name="テキスト ボックス 207"/>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09" name="円/楕円 208"/>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10" name="テキスト ボックス 20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100693</xdr:rowOff>
    </xdr:from>
    <xdr:to>
      <xdr:col>3</xdr:col>
      <xdr:colOff>193675</xdr:colOff>
      <xdr:row>56</xdr:row>
      <xdr:rowOff>30843</xdr:rowOff>
    </xdr:to>
    <xdr:sp macro="" textlink="">
      <xdr:nvSpPr>
        <xdr:cNvPr id="211" name="円/楕円 210"/>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212" name="テキスト ボックス 211"/>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213" name="円/楕円 212"/>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170742</xdr:rowOff>
    </xdr:from>
    <xdr:ext cx="762000" cy="259045"/>
    <xdr:sp macro="" textlink="">
      <xdr:nvSpPr>
        <xdr:cNvPr id="214" name="テキスト ボックス 213"/>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前年度との比較で</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なったものの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依然として</a:t>
          </a:r>
          <a:r>
            <a:rPr lang="ja-JP" altLang="ja-JP" sz="1100" b="0" i="0" baseline="0">
              <a:solidFill>
                <a:schemeClr val="dk1"/>
              </a:solidFill>
              <a:effectLst/>
              <a:latin typeface="+mn-lt"/>
              <a:ea typeface="+mn-ea"/>
              <a:cs typeface="+mn-cs"/>
            </a:rPr>
            <a:t>類似団体平均を</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と大きく</a:t>
          </a:r>
          <a:r>
            <a:rPr lang="ja-JP" altLang="ja-JP" sz="1100" b="0" i="0" baseline="0">
              <a:solidFill>
                <a:schemeClr val="dk1"/>
              </a:solidFill>
              <a:effectLst/>
              <a:latin typeface="+mn-lt"/>
              <a:ea typeface="+mn-ea"/>
              <a:cs typeface="+mn-cs"/>
            </a:rPr>
            <a:t>上回っている。</a:t>
          </a:r>
          <a:endParaRPr lang="ja-JP" altLang="ja-JP" sz="1400">
            <a:effectLst/>
          </a:endParaRPr>
        </a:p>
        <a:p>
          <a:pPr rtl="0"/>
          <a:r>
            <a:rPr lang="ja-JP" altLang="ja-JP" sz="1100" b="0" i="0" baseline="0">
              <a:solidFill>
                <a:schemeClr val="dk1"/>
              </a:solidFill>
              <a:effectLst/>
              <a:latin typeface="+mn-lt"/>
              <a:ea typeface="+mn-ea"/>
              <a:cs typeface="+mn-cs"/>
            </a:rPr>
            <a:t>　主な要因は、基金積立金、繰出金の増などである。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31750</xdr:rowOff>
    </xdr:from>
    <xdr:to>
      <xdr:col>24</xdr:col>
      <xdr:colOff>31750</xdr:colOff>
      <xdr:row>59</xdr:row>
      <xdr:rowOff>107950</xdr:rowOff>
    </xdr:to>
    <xdr:cxnSp macro="">
      <xdr:nvCxnSpPr>
        <xdr:cNvPr id="246" name="直線コネクタ 245"/>
        <xdr:cNvCxnSpPr/>
      </xdr:nvCxnSpPr>
      <xdr:spPr>
        <a:xfrm flipV="1">
          <a:off x="15671800" y="1014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1270</xdr:rowOff>
    </xdr:from>
    <xdr:to>
      <xdr:col>22</xdr:col>
      <xdr:colOff>565150</xdr:colOff>
      <xdr:row>59</xdr:row>
      <xdr:rowOff>107950</xdr:rowOff>
    </xdr:to>
    <xdr:cxnSp macro="">
      <xdr:nvCxnSpPr>
        <xdr:cNvPr id="249" name="直線コネクタ 248"/>
        <xdr:cNvCxnSpPr/>
      </xdr:nvCxnSpPr>
      <xdr:spPr>
        <a:xfrm>
          <a:off x="14782800" y="101168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157480</xdr:rowOff>
    </xdr:from>
    <xdr:to>
      <xdr:col>21</xdr:col>
      <xdr:colOff>361950</xdr:colOff>
      <xdr:row>59</xdr:row>
      <xdr:rowOff>1270</xdr:rowOff>
    </xdr:to>
    <xdr:cxnSp macro="">
      <xdr:nvCxnSpPr>
        <xdr:cNvPr id="252" name="直線コネクタ 251"/>
        <xdr:cNvCxnSpPr/>
      </xdr:nvCxnSpPr>
      <xdr:spPr>
        <a:xfrm>
          <a:off x="13893800" y="1010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157480</xdr:rowOff>
    </xdr:from>
    <xdr:to>
      <xdr:col>20</xdr:col>
      <xdr:colOff>158750</xdr:colOff>
      <xdr:row>58</xdr:row>
      <xdr:rowOff>157480</xdr:rowOff>
    </xdr:to>
    <xdr:cxnSp macro="">
      <xdr:nvCxnSpPr>
        <xdr:cNvPr id="255" name="直線コネクタ 254"/>
        <xdr:cNvCxnSpPr/>
      </xdr:nvCxnSpPr>
      <xdr:spPr>
        <a:xfrm>
          <a:off x="13004800" y="10101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73677</xdr:rowOff>
    </xdr:from>
    <xdr:ext cx="762000" cy="259045"/>
    <xdr:sp macro="" textlink="">
      <xdr:nvSpPr>
        <xdr:cNvPr id="259" name="テキスト ボックス 258"/>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152400</xdr:rowOff>
    </xdr:from>
    <xdr:to>
      <xdr:col>24</xdr:col>
      <xdr:colOff>82550</xdr:colOff>
      <xdr:row>59</xdr:row>
      <xdr:rowOff>82550</xdr:rowOff>
    </xdr:to>
    <xdr:sp macro="" textlink="">
      <xdr:nvSpPr>
        <xdr:cNvPr id="265" name="円/楕円 264"/>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124477</xdr:rowOff>
    </xdr:from>
    <xdr:ext cx="762000" cy="259045"/>
    <xdr:sp macro="" textlink="">
      <xdr:nvSpPr>
        <xdr:cNvPr id="266"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57150</xdr:rowOff>
    </xdr:from>
    <xdr:to>
      <xdr:col>22</xdr:col>
      <xdr:colOff>615950</xdr:colOff>
      <xdr:row>59</xdr:row>
      <xdr:rowOff>158750</xdr:rowOff>
    </xdr:to>
    <xdr:sp macro="" textlink="">
      <xdr:nvSpPr>
        <xdr:cNvPr id="267" name="円/楕円 266"/>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143527</xdr:rowOff>
    </xdr:from>
    <xdr:ext cx="736600" cy="259045"/>
    <xdr:sp macro="" textlink="">
      <xdr:nvSpPr>
        <xdr:cNvPr id="268" name="テキスト ボックス 267"/>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121920</xdr:rowOff>
    </xdr:from>
    <xdr:to>
      <xdr:col>21</xdr:col>
      <xdr:colOff>412750</xdr:colOff>
      <xdr:row>59</xdr:row>
      <xdr:rowOff>52070</xdr:rowOff>
    </xdr:to>
    <xdr:sp macro="" textlink="">
      <xdr:nvSpPr>
        <xdr:cNvPr id="269" name="円/楕円 268"/>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36847</xdr:rowOff>
    </xdr:from>
    <xdr:ext cx="762000" cy="259045"/>
    <xdr:sp macro="" textlink="">
      <xdr:nvSpPr>
        <xdr:cNvPr id="270" name="テキスト ボックス 269"/>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106680</xdr:rowOff>
    </xdr:from>
    <xdr:to>
      <xdr:col>20</xdr:col>
      <xdr:colOff>209550</xdr:colOff>
      <xdr:row>59</xdr:row>
      <xdr:rowOff>36830</xdr:rowOff>
    </xdr:to>
    <xdr:sp macro="" textlink="">
      <xdr:nvSpPr>
        <xdr:cNvPr id="271" name="円/楕円 270"/>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21607</xdr:rowOff>
    </xdr:from>
    <xdr:ext cx="762000" cy="259045"/>
    <xdr:sp macro="" textlink="">
      <xdr:nvSpPr>
        <xdr:cNvPr id="272" name="テキスト ボックス 271"/>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106680</xdr:rowOff>
    </xdr:from>
    <xdr:to>
      <xdr:col>19</xdr:col>
      <xdr:colOff>6350</xdr:colOff>
      <xdr:row>59</xdr:row>
      <xdr:rowOff>36830</xdr:rowOff>
    </xdr:to>
    <xdr:sp macro="" textlink="">
      <xdr:nvSpPr>
        <xdr:cNvPr id="273" name="円/楕円 272"/>
        <xdr:cNvSpPr/>
      </xdr:nvSpPr>
      <xdr:spPr>
        <a:xfrm>
          <a:off x="12954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21607</xdr:rowOff>
    </xdr:from>
    <xdr:ext cx="762000" cy="259045"/>
    <xdr:sp macro="" textlink="">
      <xdr:nvSpPr>
        <xdr:cNvPr id="274" name="テキスト ボックス 273"/>
        <xdr:cNvSpPr txBox="1"/>
      </xdr:nvSpPr>
      <xdr:spPr>
        <a:xfrm>
          <a:off x="12623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前年度との比較で</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ポイントの増となり、類似団体平均を</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人口減少対策に係る各種助成事業の増加によるものであるが、</a:t>
          </a:r>
          <a:r>
            <a:rPr lang="ja-JP" altLang="ja-JP" sz="1100" b="0" i="0" baseline="0">
              <a:solidFill>
                <a:schemeClr val="dk1"/>
              </a:solidFill>
              <a:effectLst/>
              <a:latin typeface="+mn-lt"/>
              <a:ea typeface="+mn-ea"/>
              <a:cs typeface="+mn-cs"/>
            </a:rPr>
            <a:t>対象事業の選択と集中を進め、経費の</a:t>
          </a:r>
          <a:r>
            <a:rPr lang="ja-JP" altLang="en-US" sz="1100" b="0" i="0" baseline="0">
              <a:solidFill>
                <a:schemeClr val="dk1"/>
              </a:solidFill>
              <a:effectLst/>
              <a:latin typeface="+mn-lt"/>
              <a:ea typeface="+mn-ea"/>
              <a:cs typeface="+mn-cs"/>
            </a:rPr>
            <a:t>増嵩を抑制を図る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61685</xdr:rowOff>
    </xdr:from>
    <xdr:to>
      <xdr:col>24</xdr:col>
      <xdr:colOff>31750</xdr:colOff>
      <xdr:row>38</xdr:row>
      <xdr:rowOff>94343</xdr:rowOff>
    </xdr:to>
    <xdr:cxnSp macro="">
      <xdr:nvCxnSpPr>
        <xdr:cNvPr id="308" name="直線コネクタ 307"/>
        <xdr:cNvCxnSpPr/>
      </xdr:nvCxnSpPr>
      <xdr:spPr>
        <a:xfrm>
          <a:off x="15671800" y="6576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87828</xdr:rowOff>
    </xdr:from>
    <xdr:ext cx="762000" cy="259045"/>
    <xdr:sp macro="" textlink="">
      <xdr:nvSpPr>
        <xdr:cNvPr id="309" name="補助費等平均値テキスト"/>
        <xdr:cNvSpPr txBox="1"/>
      </xdr:nvSpPr>
      <xdr:spPr>
        <a:xfrm>
          <a:off x="16598900" y="6260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29028</xdr:rowOff>
    </xdr:from>
    <xdr:to>
      <xdr:col>22</xdr:col>
      <xdr:colOff>565150</xdr:colOff>
      <xdr:row>38</xdr:row>
      <xdr:rowOff>61685</xdr:rowOff>
    </xdr:to>
    <xdr:cxnSp macro="">
      <xdr:nvCxnSpPr>
        <xdr:cNvPr id="311" name="直線コネクタ 310"/>
        <xdr:cNvCxnSpPr/>
      </xdr:nvCxnSpPr>
      <xdr:spPr>
        <a:xfrm>
          <a:off x="14782800" y="6544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137358</xdr:rowOff>
    </xdr:from>
    <xdr:ext cx="736600" cy="259045"/>
    <xdr:sp macro="" textlink="">
      <xdr:nvSpPr>
        <xdr:cNvPr id="313" name="テキスト ボックス 312"/>
        <xdr:cNvSpPr txBox="1"/>
      </xdr:nvSpPr>
      <xdr:spPr>
        <a:xfrm>
          <a:off x="15290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29028</xdr:rowOff>
    </xdr:from>
    <xdr:to>
      <xdr:col>21</xdr:col>
      <xdr:colOff>361950</xdr:colOff>
      <xdr:row>38</xdr:row>
      <xdr:rowOff>68217</xdr:rowOff>
    </xdr:to>
    <xdr:cxnSp macro="">
      <xdr:nvCxnSpPr>
        <xdr:cNvPr id="314" name="直線コネクタ 313"/>
        <xdr:cNvCxnSpPr/>
      </xdr:nvCxnSpPr>
      <xdr:spPr>
        <a:xfrm flipV="1">
          <a:off x="13893800" y="65441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111233</xdr:rowOff>
    </xdr:from>
    <xdr:ext cx="762000" cy="259045"/>
    <xdr:sp macro="" textlink="">
      <xdr:nvSpPr>
        <xdr:cNvPr id="316" name="テキスト ボックス 315"/>
        <xdr:cNvSpPr txBox="1"/>
      </xdr:nvSpPr>
      <xdr:spPr>
        <a:xfrm>
          <a:off x="14401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42091</xdr:rowOff>
    </xdr:from>
    <xdr:to>
      <xdr:col>20</xdr:col>
      <xdr:colOff>158750</xdr:colOff>
      <xdr:row>38</xdr:row>
      <xdr:rowOff>68217</xdr:rowOff>
    </xdr:to>
    <xdr:cxnSp macro="">
      <xdr:nvCxnSpPr>
        <xdr:cNvPr id="317" name="直線コネクタ 316"/>
        <xdr:cNvCxnSpPr/>
      </xdr:nvCxnSpPr>
      <xdr:spPr>
        <a:xfrm>
          <a:off x="13004800" y="65571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117764</xdr:rowOff>
    </xdr:from>
    <xdr:ext cx="762000" cy="259045"/>
    <xdr:sp macro="" textlink="">
      <xdr:nvSpPr>
        <xdr:cNvPr id="319" name="テキスト ボックス 318"/>
        <xdr:cNvSpPr txBox="1"/>
      </xdr:nvSpPr>
      <xdr:spPr>
        <a:xfrm>
          <a:off x="13512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150421</xdr:rowOff>
    </xdr:from>
    <xdr:ext cx="762000" cy="259045"/>
    <xdr:sp macro="" textlink="">
      <xdr:nvSpPr>
        <xdr:cNvPr id="321" name="テキスト ボックス 320"/>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43543</xdr:rowOff>
    </xdr:from>
    <xdr:to>
      <xdr:col>24</xdr:col>
      <xdr:colOff>82550</xdr:colOff>
      <xdr:row>38</xdr:row>
      <xdr:rowOff>145143</xdr:rowOff>
    </xdr:to>
    <xdr:sp macro="" textlink="">
      <xdr:nvSpPr>
        <xdr:cNvPr id="327" name="円/楕円 326"/>
        <xdr:cNvSpPr/>
      </xdr:nvSpPr>
      <xdr:spPr>
        <a:xfrm>
          <a:off x="164592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15620</xdr:rowOff>
    </xdr:from>
    <xdr:ext cx="762000" cy="259045"/>
    <xdr:sp macro="" textlink="">
      <xdr:nvSpPr>
        <xdr:cNvPr id="328" name="補助費等該当値テキスト"/>
        <xdr:cNvSpPr txBox="1"/>
      </xdr:nvSpPr>
      <xdr:spPr>
        <a:xfrm>
          <a:off x="165989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10885</xdr:rowOff>
    </xdr:from>
    <xdr:to>
      <xdr:col>22</xdr:col>
      <xdr:colOff>615950</xdr:colOff>
      <xdr:row>38</xdr:row>
      <xdr:rowOff>112485</xdr:rowOff>
    </xdr:to>
    <xdr:sp macro="" textlink="">
      <xdr:nvSpPr>
        <xdr:cNvPr id="329" name="円/楕円 328"/>
        <xdr:cNvSpPr/>
      </xdr:nvSpPr>
      <xdr:spPr>
        <a:xfrm>
          <a:off x="15621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97262</xdr:rowOff>
    </xdr:from>
    <xdr:ext cx="736600" cy="259045"/>
    <xdr:sp macro="" textlink="">
      <xdr:nvSpPr>
        <xdr:cNvPr id="330" name="テキスト ボックス 329"/>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149678</xdr:rowOff>
    </xdr:from>
    <xdr:to>
      <xdr:col>21</xdr:col>
      <xdr:colOff>412750</xdr:colOff>
      <xdr:row>38</xdr:row>
      <xdr:rowOff>79828</xdr:rowOff>
    </xdr:to>
    <xdr:sp macro="" textlink="">
      <xdr:nvSpPr>
        <xdr:cNvPr id="331" name="円/楕円 330"/>
        <xdr:cNvSpPr/>
      </xdr:nvSpPr>
      <xdr:spPr>
        <a:xfrm>
          <a:off x="14732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64605</xdr:rowOff>
    </xdr:from>
    <xdr:ext cx="762000" cy="259045"/>
    <xdr:sp macro="" textlink="">
      <xdr:nvSpPr>
        <xdr:cNvPr id="332" name="テキスト ボックス 331"/>
        <xdr:cNvSpPr txBox="1"/>
      </xdr:nvSpPr>
      <xdr:spPr>
        <a:xfrm>
          <a:off x="14401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17417</xdr:rowOff>
    </xdr:from>
    <xdr:to>
      <xdr:col>20</xdr:col>
      <xdr:colOff>209550</xdr:colOff>
      <xdr:row>38</xdr:row>
      <xdr:rowOff>119017</xdr:rowOff>
    </xdr:to>
    <xdr:sp macro="" textlink="">
      <xdr:nvSpPr>
        <xdr:cNvPr id="333" name="円/楕円 332"/>
        <xdr:cNvSpPr/>
      </xdr:nvSpPr>
      <xdr:spPr>
        <a:xfrm>
          <a:off x="13843000" y="65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103794</xdr:rowOff>
    </xdr:from>
    <xdr:ext cx="762000" cy="259045"/>
    <xdr:sp macro="" textlink="">
      <xdr:nvSpPr>
        <xdr:cNvPr id="334" name="テキスト ボックス 333"/>
        <xdr:cNvSpPr txBox="1"/>
      </xdr:nvSpPr>
      <xdr:spPr>
        <a:xfrm>
          <a:off x="13512800" y="661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162741</xdr:rowOff>
    </xdr:from>
    <xdr:to>
      <xdr:col>19</xdr:col>
      <xdr:colOff>6350</xdr:colOff>
      <xdr:row>38</xdr:row>
      <xdr:rowOff>92891</xdr:rowOff>
    </xdr:to>
    <xdr:sp macro="" textlink="">
      <xdr:nvSpPr>
        <xdr:cNvPr id="335" name="円/楕円 334"/>
        <xdr:cNvSpPr/>
      </xdr:nvSpPr>
      <xdr:spPr>
        <a:xfrm>
          <a:off x="12954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77668</xdr:rowOff>
    </xdr:from>
    <xdr:ext cx="762000" cy="259045"/>
    <xdr:sp macro="" textlink="">
      <xdr:nvSpPr>
        <xdr:cNvPr id="336" name="テキスト ボックス 335"/>
        <xdr:cNvSpPr txBox="1"/>
      </xdr:nvSpPr>
      <xdr:spPr>
        <a:xfrm>
          <a:off x="12623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前年度との比較では</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ポイントの減であり、類似団体平均を</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ポイント下回った。</a:t>
          </a: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これまで</a:t>
          </a:r>
          <a:r>
            <a:rPr lang="ja-JP" altLang="ja-JP" sz="1100" b="0" i="0" baseline="0">
              <a:solidFill>
                <a:schemeClr val="dk1"/>
              </a:solidFill>
              <a:effectLst/>
              <a:latin typeface="+mn-lt"/>
              <a:ea typeface="+mn-ea"/>
              <a:cs typeface="+mn-cs"/>
            </a:rPr>
            <a:t>公債費の抑制に取り組んだ結果であ</a:t>
          </a:r>
          <a:r>
            <a:rPr lang="ja-JP" altLang="en-US" sz="1100" b="0" i="0" baseline="0">
              <a:solidFill>
                <a:schemeClr val="dk1"/>
              </a:solidFill>
              <a:effectLst/>
              <a:latin typeface="+mn-lt"/>
              <a:ea typeface="+mn-ea"/>
              <a:cs typeface="+mn-cs"/>
            </a:rPr>
            <a:t>るが、</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より大型普通建設事業が集中することから、新規地方債の発行額が多額となり、借入残高も増加に転じる見込みである。</a:t>
          </a:r>
          <a:endParaRPr lang="ja-JP" altLang="ja-JP">
            <a:effectLst/>
          </a:endParaRPr>
        </a:p>
        <a:p>
          <a:pPr rtl="0"/>
          <a:r>
            <a:rPr lang="ja-JP" altLang="ja-JP" sz="1100" b="0" i="0" baseline="0">
              <a:solidFill>
                <a:schemeClr val="dk1"/>
              </a:solidFill>
              <a:effectLst/>
              <a:latin typeface="+mn-lt"/>
              <a:ea typeface="+mn-ea"/>
              <a:cs typeface="+mn-cs"/>
            </a:rPr>
            <a:t>　今後</a:t>
          </a:r>
          <a:r>
            <a:rPr lang="ja-JP" altLang="en-US" sz="1100" b="0" i="0" baseline="0">
              <a:solidFill>
                <a:schemeClr val="dk1"/>
              </a:solidFill>
              <a:effectLst/>
              <a:latin typeface="+mn-lt"/>
              <a:ea typeface="+mn-ea"/>
              <a:cs typeface="+mn-cs"/>
            </a:rPr>
            <a:t>公債費が</a:t>
          </a:r>
          <a:r>
            <a:rPr lang="ja-JP" altLang="ja-JP" sz="1100" b="0" i="0" baseline="0">
              <a:solidFill>
                <a:schemeClr val="dk1"/>
              </a:solidFill>
              <a:effectLst/>
              <a:latin typeface="+mn-lt"/>
              <a:ea typeface="+mn-ea"/>
              <a:cs typeface="+mn-cs"/>
            </a:rPr>
            <a:t>増加していく推計となっていることから、引き続き事業の選択と集中により、将来世代に過度な財政負担を強いることがないよう努める。</a:t>
          </a:r>
          <a:endParaRPr lang="en-US" altLang="ja-JP" sz="1100" b="0" i="0" baseline="0">
            <a:solidFill>
              <a:schemeClr val="dk1"/>
            </a:solidFill>
            <a:effectLst/>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78994</xdr:rowOff>
    </xdr:from>
    <xdr:to>
      <xdr:col>7</xdr:col>
      <xdr:colOff>15875</xdr:colOff>
      <xdr:row>77</xdr:row>
      <xdr:rowOff>120142</xdr:rowOff>
    </xdr:to>
    <xdr:cxnSp macro="">
      <xdr:nvCxnSpPr>
        <xdr:cNvPr id="366" name="直線コネクタ 365"/>
        <xdr:cNvCxnSpPr/>
      </xdr:nvCxnSpPr>
      <xdr:spPr>
        <a:xfrm flipV="1">
          <a:off x="3987800" y="132806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132859</xdr:rowOff>
    </xdr:from>
    <xdr:ext cx="762000" cy="259045"/>
    <xdr:sp macro="" textlink="">
      <xdr:nvSpPr>
        <xdr:cNvPr id="367" name="公債費平均値テキスト"/>
        <xdr:cNvSpPr txBox="1"/>
      </xdr:nvSpPr>
      <xdr:spPr>
        <a:xfrm>
          <a:off x="4914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120142</xdr:rowOff>
    </xdr:from>
    <xdr:to>
      <xdr:col>5</xdr:col>
      <xdr:colOff>549275</xdr:colOff>
      <xdr:row>78</xdr:row>
      <xdr:rowOff>35561</xdr:rowOff>
    </xdr:to>
    <xdr:cxnSp macro="">
      <xdr:nvCxnSpPr>
        <xdr:cNvPr id="369" name="直線コネクタ 368"/>
        <xdr:cNvCxnSpPr/>
      </xdr:nvCxnSpPr>
      <xdr:spPr>
        <a:xfrm flipV="1">
          <a:off x="3098800" y="133217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112285</xdr:rowOff>
    </xdr:from>
    <xdr:ext cx="736600" cy="259045"/>
    <xdr:sp macro="" textlink="">
      <xdr:nvSpPr>
        <xdr:cNvPr id="371" name="テキスト ボックス 370"/>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35561</xdr:rowOff>
    </xdr:from>
    <xdr:to>
      <xdr:col>4</xdr:col>
      <xdr:colOff>346075</xdr:colOff>
      <xdr:row>78</xdr:row>
      <xdr:rowOff>94996</xdr:rowOff>
    </xdr:to>
    <xdr:cxnSp macro="">
      <xdr:nvCxnSpPr>
        <xdr:cNvPr id="372" name="直線コネクタ 371"/>
        <xdr:cNvCxnSpPr/>
      </xdr:nvCxnSpPr>
      <xdr:spPr>
        <a:xfrm flipV="1">
          <a:off x="2209800" y="134086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4" name="テキスト ボックス 373"/>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94996</xdr:rowOff>
    </xdr:from>
    <xdr:to>
      <xdr:col>3</xdr:col>
      <xdr:colOff>142875</xdr:colOff>
      <xdr:row>78</xdr:row>
      <xdr:rowOff>154432</xdr:rowOff>
    </xdr:to>
    <xdr:cxnSp macro="">
      <xdr:nvCxnSpPr>
        <xdr:cNvPr id="375" name="直線コネクタ 374"/>
        <xdr:cNvCxnSpPr/>
      </xdr:nvCxnSpPr>
      <xdr:spPr>
        <a:xfrm flipV="1">
          <a:off x="1320800" y="134680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34814</xdr:rowOff>
    </xdr:from>
    <xdr:ext cx="762000" cy="259045"/>
    <xdr:sp macro="" textlink="">
      <xdr:nvSpPr>
        <xdr:cNvPr id="379" name="テキスト ボックス 378"/>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85" name="円/楕円 384"/>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44721</xdr:rowOff>
    </xdr:from>
    <xdr:ext cx="762000" cy="259045"/>
    <xdr:sp macro="" textlink="">
      <xdr:nvSpPr>
        <xdr:cNvPr id="386" name="公債費該当値テキスト"/>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69342</xdr:rowOff>
    </xdr:from>
    <xdr:to>
      <xdr:col>5</xdr:col>
      <xdr:colOff>600075</xdr:colOff>
      <xdr:row>77</xdr:row>
      <xdr:rowOff>170942</xdr:rowOff>
    </xdr:to>
    <xdr:sp macro="" textlink="">
      <xdr:nvSpPr>
        <xdr:cNvPr id="387" name="円/楕円 386"/>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9669</xdr:rowOff>
    </xdr:from>
    <xdr:ext cx="736600" cy="259045"/>
    <xdr:sp macro="" textlink="">
      <xdr:nvSpPr>
        <xdr:cNvPr id="388" name="テキスト ボックス 38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156211</xdr:rowOff>
    </xdr:from>
    <xdr:to>
      <xdr:col>4</xdr:col>
      <xdr:colOff>396875</xdr:colOff>
      <xdr:row>78</xdr:row>
      <xdr:rowOff>86361</xdr:rowOff>
    </xdr:to>
    <xdr:sp macro="" textlink="">
      <xdr:nvSpPr>
        <xdr:cNvPr id="389" name="円/楕円 388"/>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96538</xdr:rowOff>
    </xdr:from>
    <xdr:ext cx="762000" cy="259045"/>
    <xdr:sp macro="" textlink="">
      <xdr:nvSpPr>
        <xdr:cNvPr id="390" name="テキスト ボックス 389"/>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44196</xdr:rowOff>
    </xdr:from>
    <xdr:to>
      <xdr:col>3</xdr:col>
      <xdr:colOff>193675</xdr:colOff>
      <xdr:row>78</xdr:row>
      <xdr:rowOff>145796</xdr:rowOff>
    </xdr:to>
    <xdr:sp macro="" textlink="">
      <xdr:nvSpPr>
        <xdr:cNvPr id="391" name="円/楕円 390"/>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130573</xdr:rowOff>
    </xdr:from>
    <xdr:ext cx="762000" cy="259045"/>
    <xdr:sp macro="" textlink="">
      <xdr:nvSpPr>
        <xdr:cNvPr id="392" name="テキスト ボックス 391"/>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103632</xdr:rowOff>
    </xdr:from>
    <xdr:to>
      <xdr:col>1</xdr:col>
      <xdr:colOff>676275</xdr:colOff>
      <xdr:row>79</xdr:row>
      <xdr:rowOff>33782</xdr:rowOff>
    </xdr:to>
    <xdr:sp macro="" textlink="">
      <xdr:nvSpPr>
        <xdr:cNvPr id="393" name="円/楕円 392"/>
        <xdr:cNvSpPr/>
      </xdr:nvSpPr>
      <xdr:spPr>
        <a:xfrm>
          <a:off x="1270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18559</xdr:rowOff>
    </xdr:from>
    <xdr:ext cx="762000" cy="259045"/>
    <xdr:sp macro="" textlink="">
      <xdr:nvSpPr>
        <xdr:cNvPr id="394" name="テキスト ボックス 393"/>
        <xdr:cNvSpPr txBox="1"/>
      </xdr:nvSpPr>
      <xdr:spPr>
        <a:xfrm>
          <a:off x="939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前年度との比較で</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なったが</a:t>
          </a:r>
          <a:r>
            <a:rPr lang="ja-JP" altLang="ja-JP" sz="1100" b="0" i="0" baseline="0">
              <a:solidFill>
                <a:schemeClr val="dk1"/>
              </a:solidFill>
              <a:effectLst/>
              <a:latin typeface="+mn-lt"/>
              <a:ea typeface="+mn-ea"/>
              <a:cs typeface="+mn-cs"/>
            </a:rPr>
            <a:t>、類似団体より</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ポイント高くなっている。</a:t>
          </a:r>
          <a:endParaRPr lang="ja-JP" altLang="ja-JP" sz="1400">
            <a:effectLst/>
          </a:endParaRPr>
        </a:p>
        <a:p>
          <a:pPr rtl="0"/>
          <a:r>
            <a:rPr lang="ja-JP" altLang="ja-JP" sz="1100" b="0" i="0" baseline="0">
              <a:solidFill>
                <a:schemeClr val="dk1"/>
              </a:solidFill>
              <a:effectLst/>
              <a:latin typeface="+mn-lt"/>
              <a:ea typeface="+mn-ea"/>
              <a:cs typeface="+mn-cs"/>
            </a:rPr>
            <a:t>　公債費総額が減少したことから、相対的に増加したものである。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104139</xdr:rowOff>
    </xdr:from>
    <xdr:to>
      <xdr:col>24</xdr:col>
      <xdr:colOff>31750</xdr:colOff>
      <xdr:row>76</xdr:row>
      <xdr:rowOff>127000</xdr:rowOff>
    </xdr:to>
    <xdr:cxnSp macro="">
      <xdr:nvCxnSpPr>
        <xdr:cNvPr id="427" name="直線コネクタ 426"/>
        <xdr:cNvCxnSpPr/>
      </xdr:nvCxnSpPr>
      <xdr:spPr>
        <a:xfrm flipV="1">
          <a:off x="15671800" y="131343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16511</xdr:rowOff>
    </xdr:from>
    <xdr:to>
      <xdr:col>22</xdr:col>
      <xdr:colOff>565150</xdr:colOff>
      <xdr:row>76</xdr:row>
      <xdr:rowOff>127000</xdr:rowOff>
    </xdr:to>
    <xdr:cxnSp macro="">
      <xdr:nvCxnSpPr>
        <xdr:cNvPr id="430" name="直線コネクタ 429"/>
        <xdr:cNvCxnSpPr/>
      </xdr:nvCxnSpPr>
      <xdr:spPr>
        <a:xfrm>
          <a:off x="14782800" y="130467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16511</xdr:rowOff>
    </xdr:from>
    <xdr:to>
      <xdr:col>21</xdr:col>
      <xdr:colOff>361950</xdr:colOff>
      <xdr:row>76</xdr:row>
      <xdr:rowOff>35561</xdr:rowOff>
    </xdr:to>
    <xdr:cxnSp macro="">
      <xdr:nvCxnSpPr>
        <xdr:cNvPr id="433" name="直線コネクタ 432"/>
        <xdr:cNvCxnSpPr/>
      </xdr:nvCxnSpPr>
      <xdr:spPr>
        <a:xfrm flipV="1">
          <a:off x="13893800" y="130467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35561</xdr:rowOff>
    </xdr:from>
    <xdr:to>
      <xdr:col>20</xdr:col>
      <xdr:colOff>158750</xdr:colOff>
      <xdr:row>76</xdr:row>
      <xdr:rowOff>54611</xdr:rowOff>
    </xdr:to>
    <xdr:cxnSp macro="">
      <xdr:nvCxnSpPr>
        <xdr:cNvPr id="436" name="直線コネクタ 435"/>
        <xdr:cNvCxnSpPr/>
      </xdr:nvCxnSpPr>
      <xdr:spPr>
        <a:xfrm flipV="1">
          <a:off x="13004800" y="130657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53339</xdr:rowOff>
    </xdr:from>
    <xdr:to>
      <xdr:col>24</xdr:col>
      <xdr:colOff>82550</xdr:colOff>
      <xdr:row>76</xdr:row>
      <xdr:rowOff>154939</xdr:rowOff>
    </xdr:to>
    <xdr:sp macro="" textlink="">
      <xdr:nvSpPr>
        <xdr:cNvPr id="446" name="円/楕円 445"/>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25416</xdr:rowOff>
    </xdr:from>
    <xdr:ext cx="762000" cy="259045"/>
    <xdr:sp macro="" textlink="">
      <xdr:nvSpPr>
        <xdr:cNvPr id="447" name="公債費以外該当値テキスト"/>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76200</xdr:rowOff>
    </xdr:from>
    <xdr:to>
      <xdr:col>22</xdr:col>
      <xdr:colOff>615950</xdr:colOff>
      <xdr:row>77</xdr:row>
      <xdr:rowOff>6350</xdr:rowOff>
    </xdr:to>
    <xdr:sp macro="" textlink="">
      <xdr:nvSpPr>
        <xdr:cNvPr id="448" name="円/楕円 447"/>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162577</xdr:rowOff>
    </xdr:from>
    <xdr:ext cx="736600" cy="259045"/>
    <xdr:sp macro="" textlink="">
      <xdr:nvSpPr>
        <xdr:cNvPr id="449" name="テキスト ボックス 448"/>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137160</xdr:rowOff>
    </xdr:from>
    <xdr:to>
      <xdr:col>21</xdr:col>
      <xdr:colOff>412750</xdr:colOff>
      <xdr:row>76</xdr:row>
      <xdr:rowOff>67311</xdr:rowOff>
    </xdr:to>
    <xdr:sp macro="" textlink="">
      <xdr:nvSpPr>
        <xdr:cNvPr id="450" name="円/楕円 449"/>
        <xdr:cNvSpPr/>
      </xdr:nvSpPr>
      <xdr:spPr>
        <a:xfrm>
          <a:off x="14732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52088</xdr:rowOff>
    </xdr:from>
    <xdr:ext cx="762000" cy="259045"/>
    <xdr:sp macro="" textlink="">
      <xdr:nvSpPr>
        <xdr:cNvPr id="451" name="テキスト ボックス 450"/>
        <xdr:cNvSpPr txBox="1"/>
      </xdr:nvSpPr>
      <xdr:spPr>
        <a:xfrm>
          <a:off x="14401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156211</xdr:rowOff>
    </xdr:from>
    <xdr:to>
      <xdr:col>20</xdr:col>
      <xdr:colOff>209550</xdr:colOff>
      <xdr:row>76</xdr:row>
      <xdr:rowOff>86361</xdr:rowOff>
    </xdr:to>
    <xdr:sp macro="" textlink="">
      <xdr:nvSpPr>
        <xdr:cNvPr id="452" name="円/楕円 451"/>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71138</xdr:rowOff>
    </xdr:from>
    <xdr:ext cx="762000" cy="259045"/>
    <xdr:sp macro="" textlink="">
      <xdr:nvSpPr>
        <xdr:cNvPr id="453" name="テキスト ボックス 452"/>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3811</xdr:rowOff>
    </xdr:from>
    <xdr:to>
      <xdr:col>19</xdr:col>
      <xdr:colOff>6350</xdr:colOff>
      <xdr:row>76</xdr:row>
      <xdr:rowOff>105411</xdr:rowOff>
    </xdr:to>
    <xdr:sp macro="" textlink="">
      <xdr:nvSpPr>
        <xdr:cNvPr id="454" name="円/楕円 453"/>
        <xdr:cNvSpPr/>
      </xdr:nvSpPr>
      <xdr:spPr>
        <a:xfrm>
          <a:off x="12954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90188</xdr:rowOff>
    </xdr:from>
    <xdr:ext cx="762000" cy="259045"/>
    <xdr:sp macro="" textlink="">
      <xdr:nvSpPr>
        <xdr:cNvPr id="455" name="テキスト ボックス 454"/>
        <xdr:cNvSpPr txBox="1"/>
      </xdr:nvSpPr>
      <xdr:spPr>
        <a:xfrm>
          <a:off x="12623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岩手県葛巻町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152079</xdr:rowOff>
    </xdr:from>
    <xdr:to>
      <xdr:col>4</xdr:col>
      <xdr:colOff>1117600</xdr:colOff>
      <xdr:row>17</xdr:row>
      <xdr:rowOff>6124</xdr:rowOff>
    </xdr:to>
    <xdr:cxnSp macro="">
      <xdr:nvCxnSpPr>
        <xdr:cNvPr id="46" name="直線コネクタ 45"/>
        <xdr:cNvCxnSpPr/>
      </xdr:nvCxnSpPr>
      <xdr:spPr bwMode="auto">
        <a:xfrm flipV="1">
          <a:off x="5003800" y="2942904"/>
          <a:ext cx="647700" cy="25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136857</xdr:rowOff>
    </xdr:from>
    <xdr:ext cx="762000" cy="259045"/>
    <xdr:sp macro="" textlink="">
      <xdr:nvSpPr>
        <xdr:cNvPr id="47" name="人口1人当たり決算額の推移平均値テキスト130"/>
        <xdr:cNvSpPr txBox="1"/>
      </xdr:nvSpPr>
      <xdr:spPr>
        <a:xfrm>
          <a:off x="5740400" y="2927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6124</xdr:rowOff>
    </xdr:from>
    <xdr:to>
      <xdr:col>4</xdr:col>
      <xdr:colOff>469900</xdr:colOff>
      <xdr:row>17</xdr:row>
      <xdr:rowOff>44032</xdr:rowOff>
    </xdr:to>
    <xdr:cxnSp macro="">
      <xdr:nvCxnSpPr>
        <xdr:cNvPr id="49" name="直線コネクタ 48"/>
        <xdr:cNvCxnSpPr/>
      </xdr:nvCxnSpPr>
      <xdr:spPr bwMode="auto">
        <a:xfrm flipV="1">
          <a:off x="4305300" y="2968399"/>
          <a:ext cx="698500" cy="37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6318</xdr:rowOff>
    </xdr:from>
    <xdr:to>
      <xdr:col>3</xdr:col>
      <xdr:colOff>904875</xdr:colOff>
      <xdr:row>17</xdr:row>
      <xdr:rowOff>44032</xdr:rowOff>
    </xdr:to>
    <xdr:cxnSp macro="">
      <xdr:nvCxnSpPr>
        <xdr:cNvPr id="52" name="直線コネクタ 51"/>
        <xdr:cNvCxnSpPr/>
      </xdr:nvCxnSpPr>
      <xdr:spPr bwMode="auto">
        <a:xfrm>
          <a:off x="3606800" y="2968593"/>
          <a:ext cx="698500" cy="37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946</xdr:rowOff>
    </xdr:from>
    <xdr:to>
      <xdr:col>3</xdr:col>
      <xdr:colOff>206375</xdr:colOff>
      <xdr:row>17</xdr:row>
      <xdr:rowOff>6318</xdr:rowOff>
    </xdr:to>
    <xdr:cxnSp macro="">
      <xdr:nvCxnSpPr>
        <xdr:cNvPr id="55" name="直線コネクタ 54"/>
        <xdr:cNvCxnSpPr/>
      </xdr:nvCxnSpPr>
      <xdr:spPr bwMode="auto">
        <a:xfrm>
          <a:off x="2908300" y="2963221"/>
          <a:ext cx="698500" cy="5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59246</xdr:rowOff>
    </xdr:from>
    <xdr:ext cx="762000" cy="259045"/>
    <xdr:sp macro="" textlink="">
      <xdr:nvSpPr>
        <xdr:cNvPr id="57" name="テキスト ボックス 56"/>
        <xdr:cNvSpPr txBox="1"/>
      </xdr:nvSpPr>
      <xdr:spPr>
        <a:xfrm>
          <a:off x="32258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46387</xdr:rowOff>
    </xdr:from>
    <xdr:ext cx="762000" cy="259045"/>
    <xdr:sp macro="" textlink="">
      <xdr:nvSpPr>
        <xdr:cNvPr id="59" name="テキスト ボックス 58"/>
        <xdr:cNvSpPr txBox="1"/>
      </xdr:nvSpPr>
      <xdr:spPr>
        <a:xfrm>
          <a:off x="2527300" y="300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101279</xdr:rowOff>
    </xdr:from>
    <xdr:to>
      <xdr:col>5</xdr:col>
      <xdr:colOff>34925</xdr:colOff>
      <xdr:row>17</xdr:row>
      <xdr:rowOff>31429</xdr:rowOff>
    </xdr:to>
    <xdr:sp macro="" textlink="">
      <xdr:nvSpPr>
        <xdr:cNvPr id="65" name="円/楕円 64"/>
        <xdr:cNvSpPr/>
      </xdr:nvSpPr>
      <xdr:spPr bwMode="auto">
        <a:xfrm>
          <a:off x="5600700" y="2892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117806</xdr:rowOff>
    </xdr:from>
    <xdr:ext cx="762000" cy="259045"/>
    <xdr:sp macro="" textlink="">
      <xdr:nvSpPr>
        <xdr:cNvPr id="66" name="人口1人当たり決算額の推移該当値テキスト130"/>
        <xdr:cNvSpPr txBox="1"/>
      </xdr:nvSpPr>
      <xdr:spPr>
        <a:xfrm>
          <a:off x="5740400" y="273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173,945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126774</xdr:rowOff>
    </xdr:from>
    <xdr:to>
      <xdr:col>4</xdr:col>
      <xdr:colOff>520700</xdr:colOff>
      <xdr:row>17</xdr:row>
      <xdr:rowOff>56924</xdr:rowOff>
    </xdr:to>
    <xdr:sp macro="" textlink="">
      <xdr:nvSpPr>
        <xdr:cNvPr id="67" name="円/楕円 66"/>
        <xdr:cNvSpPr/>
      </xdr:nvSpPr>
      <xdr:spPr bwMode="auto">
        <a:xfrm>
          <a:off x="4953000" y="2917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41701</xdr:rowOff>
    </xdr:from>
    <xdr:ext cx="736600" cy="259045"/>
    <xdr:sp macro="" textlink="">
      <xdr:nvSpPr>
        <xdr:cNvPr id="68" name="テキスト ボックス 67"/>
        <xdr:cNvSpPr txBox="1"/>
      </xdr:nvSpPr>
      <xdr:spPr>
        <a:xfrm>
          <a:off x="4622800" y="3003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169,484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164682</xdr:rowOff>
    </xdr:from>
    <xdr:to>
      <xdr:col>3</xdr:col>
      <xdr:colOff>955675</xdr:colOff>
      <xdr:row>17</xdr:row>
      <xdr:rowOff>94832</xdr:rowOff>
    </xdr:to>
    <xdr:sp macro="" textlink="">
      <xdr:nvSpPr>
        <xdr:cNvPr id="69" name="円/楕円 68"/>
        <xdr:cNvSpPr/>
      </xdr:nvSpPr>
      <xdr:spPr bwMode="auto">
        <a:xfrm>
          <a:off x="4254500" y="2955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79609</xdr:rowOff>
    </xdr:from>
    <xdr:ext cx="762000" cy="259045"/>
    <xdr:sp macro="" textlink="">
      <xdr:nvSpPr>
        <xdr:cNvPr id="70" name="テキスト ボックス 69"/>
        <xdr:cNvSpPr txBox="1"/>
      </xdr:nvSpPr>
      <xdr:spPr>
        <a:xfrm>
          <a:off x="3924300" y="304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162,851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126968</xdr:rowOff>
    </xdr:from>
    <xdr:to>
      <xdr:col>3</xdr:col>
      <xdr:colOff>257175</xdr:colOff>
      <xdr:row>17</xdr:row>
      <xdr:rowOff>57118</xdr:rowOff>
    </xdr:to>
    <xdr:sp macro="" textlink="">
      <xdr:nvSpPr>
        <xdr:cNvPr id="71" name="円/楕円 70"/>
        <xdr:cNvSpPr/>
      </xdr:nvSpPr>
      <xdr:spPr bwMode="auto">
        <a:xfrm>
          <a:off x="3556000" y="2917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67295</xdr:rowOff>
    </xdr:from>
    <xdr:ext cx="762000" cy="259045"/>
    <xdr:sp macro="" textlink="">
      <xdr:nvSpPr>
        <xdr:cNvPr id="72" name="テキスト ボックス 71"/>
        <xdr:cNvSpPr txBox="1"/>
      </xdr:nvSpPr>
      <xdr:spPr>
        <a:xfrm>
          <a:off x="3225800" y="268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169,450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121596</xdr:rowOff>
    </xdr:from>
    <xdr:to>
      <xdr:col>2</xdr:col>
      <xdr:colOff>692150</xdr:colOff>
      <xdr:row>17</xdr:row>
      <xdr:rowOff>51746</xdr:rowOff>
    </xdr:to>
    <xdr:sp macro="" textlink="">
      <xdr:nvSpPr>
        <xdr:cNvPr id="73" name="円/楕円 72"/>
        <xdr:cNvSpPr/>
      </xdr:nvSpPr>
      <xdr:spPr bwMode="auto">
        <a:xfrm>
          <a:off x="2857500" y="2912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61923</xdr:rowOff>
    </xdr:from>
    <xdr:ext cx="762000" cy="259045"/>
    <xdr:sp macro="" textlink="">
      <xdr:nvSpPr>
        <xdr:cNvPr id="74" name="テキスト ボックス 73"/>
        <xdr:cNvSpPr txBox="1"/>
      </xdr:nvSpPr>
      <xdr:spPr>
        <a:xfrm>
          <a:off x="2527300" y="268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170,390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39653</xdr:rowOff>
    </xdr:from>
    <xdr:to>
      <xdr:col>4</xdr:col>
      <xdr:colOff>1117600</xdr:colOff>
      <xdr:row>36</xdr:row>
      <xdr:rowOff>70623</xdr:rowOff>
    </xdr:to>
    <xdr:cxnSp macro="">
      <xdr:nvCxnSpPr>
        <xdr:cNvPr id="109" name="直線コネクタ 108"/>
        <xdr:cNvCxnSpPr/>
      </xdr:nvCxnSpPr>
      <xdr:spPr bwMode="auto">
        <a:xfrm flipV="1">
          <a:off x="5003800" y="6992903"/>
          <a:ext cx="647700" cy="30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312601</xdr:rowOff>
    </xdr:from>
    <xdr:to>
      <xdr:col>4</xdr:col>
      <xdr:colOff>469900</xdr:colOff>
      <xdr:row>36</xdr:row>
      <xdr:rowOff>70623</xdr:rowOff>
    </xdr:to>
    <xdr:cxnSp macro="">
      <xdr:nvCxnSpPr>
        <xdr:cNvPr id="112" name="直線コネクタ 111"/>
        <xdr:cNvCxnSpPr/>
      </xdr:nvCxnSpPr>
      <xdr:spPr bwMode="auto">
        <a:xfrm>
          <a:off x="4305300" y="6922951"/>
          <a:ext cx="698500" cy="100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308944</xdr:rowOff>
    </xdr:from>
    <xdr:to>
      <xdr:col>3</xdr:col>
      <xdr:colOff>904875</xdr:colOff>
      <xdr:row>35</xdr:row>
      <xdr:rowOff>312601</xdr:rowOff>
    </xdr:to>
    <xdr:cxnSp macro="">
      <xdr:nvCxnSpPr>
        <xdr:cNvPr id="115" name="直線コネクタ 114"/>
        <xdr:cNvCxnSpPr/>
      </xdr:nvCxnSpPr>
      <xdr:spPr bwMode="auto">
        <a:xfrm>
          <a:off x="3606800" y="6919294"/>
          <a:ext cx="698500" cy="3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304672</xdr:rowOff>
    </xdr:from>
    <xdr:ext cx="762000" cy="259045"/>
    <xdr:sp macro="" textlink="">
      <xdr:nvSpPr>
        <xdr:cNvPr id="117" name="テキスト ボックス 116"/>
        <xdr:cNvSpPr txBox="1"/>
      </xdr:nvSpPr>
      <xdr:spPr>
        <a:xfrm>
          <a:off x="39243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225766</xdr:rowOff>
    </xdr:from>
    <xdr:to>
      <xdr:col>3</xdr:col>
      <xdr:colOff>206375</xdr:colOff>
      <xdr:row>35</xdr:row>
      <xdr:rowOff>308944</xdr:rowOff>
    </xdr:to>
    <xdr:cxnSp macro="">
      <xdr:nvCxnSpPr>
        <xdr:cNvPr id="118" name="直線コネクタ 117"/>
        <xdr:cNvCxnSpPr/>
      </xdr:nvCxnSpPr>
      <xdr:spPr bwMode="auto">
        <a:xfrm>
          <a:off x="2908300" y="6836116"/>
          <a:ext cx="698500" cy="83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267475</xdr:rowOff>
    </xdr:from>
    <xdr:ext cx="762000" cy="259045"/>
    <xdr:sp macro="" textlink="">
      <xdr:nvSpPr>
        <xdr:cNvPr id="120" name="テキスト ボックス 119"/>
        <xdr:cNvSpPr txBox="1"/>
      </xdr:nvSpPr>
      <xdr:spPr>
        <a:xfrm>
          <a:off x="32258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331753</xdr:rowOff>
    </xdr:from>
    <xdr:to>
      <xdr:col>5</xdr:col>
      <xdr:colOff>34925</xdr:colOff>
      <xdr:row>36</xdr:row>
      <xdr:rowOff>90453</xdr:rowOff>
    </xdr:to>
    <xdr:sp macro="" textlink="">
      <xdr:nvSpPr>
        <xdr:cNvPr id="128" name="円/楕円 127"/>
        <xdr:cNvSpPr/>
      </xdr:nvSpPr>
      <xdr:spPr bwMode="auto">
        <a:xfrm>
          <a:off x="5600700" y="6942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303830</xdr:rowOff>
    </xdr:from>
    <xdr:ext cx="762000" cy="259045"/>
    <xdr:sp macro="" textlink="">
      <xdr:nvSpPr>
        <xdr:cNvPr id="129" name="人口1人当たり決算額の推移該当値テキスト445"/>
        <xdr:cNvSpPr txBox="1"/>
      </xdr:nvSpPr>
      <xdr:spPr>
        <a:xfrm>
          <a:off x="5740400" y="691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26,774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19823</xdr:rowOff>
    </xdr:from>
    <xdr:to>
      <xdr:col>4</xdr:col>
      <xdr:colOff>520700</xdr:colOff>
      <xdr:row>36</xdr:row>
      <xdr:rowOff>121423</xdr:rowOff>
    </xdr:to>
    <xdr:sp macro="" textlink="">
      <xdr:nvSpPr>
        <xdr:cNvPr id="130" name="円/楕円 129"/>
        <xdr:cNvSpPr/>
      </xdr:nvSpPr>
      <xdr:spPr bwMode="auto">
        <a:xfrm>
          <a:off x="4953000" y="6973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106200</xdr:rowOff>
    </xdr:from>
    <xdr:ext cx="736600" cy="259045"/>
    <xdr:sp macro="" textlink="">
      <xdr:nvSpPr>
        <xdr:cNvPr id="131" name="テキスト ボックス 130"/>
        <xdr:cNvSpPr txBox="1"/>
      </xdr:nvSpPr>
      <xdr:spPr>
        <a:xfrm>
          <a:off x="4622800" y="7059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23,929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261801</xdr:rowOff>
    </xdr:from>
    <xdr:to>
      <xdr:col>3</xdr:col>
      <xdr:colOff>955675</xdr:colOff>
      <xdr:row>36</xdr:row>
      <xdr:rowOff>20501</xdr:rowOff>
    </xdr:to>
    <xdr:sp macro="" textlink="">
      <xdr:nvSpPr>
        <xdr:cNvPr id="132" name="円/楕円 131"/>
        <xdr:cNvSpPr/>
      </xdr:nvSpPr>
      <xdr:spPr bwMode="auto">
        <a:xfrm>
          <a:off x="4254500" y="6872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5278</xdr:rowOff>
    </xdr:from>
    <xdr:ext cx="762000" cy="259045"/>
    <xdr:sp macro="" textlink="">
      <xdr:nvSpPr>
        <xdr:cNvPr id="133" name="テキスト ボックス 132"/>
        <xdr:cNvSpPr txBox="1"/>
      </xdr:nvSpPr>
      <xdr:spPr>
        <a:xfrm>
          <a:off x="39243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33,200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258144</xdr:rowOff>
    </xdr:from>
    <xdr:to>
      <xdr:col>3</xdr:col>
      <xdr:colOff>257175</xdr:colOff>
      <xdr:row>36</xdr:row>
      <xdr:rowOff>16844</xdr:rowOff>
    </xdr:to>
    <xdr:sp macro="" textlink="">
      <xdr:nvSpPr>
        <xdr:cNvPr id="134" name="円/楕円 133"/>
        <xdr:cNvSpPr/>
      </xdr:nvSpPr>
      <xdr:spPr bwMode="auto">
        <a:xfrm>
          <a:off x="3556000" y="6868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1621</xdr:rowOff>
    </xdr:from>
    <xdr:ext cx="762000" cy="259045"/>
    <xdr:sp macro="" textlink="">
      <xdr:nvSpPr>
        <xdr:cNvPr id="135" name="テキスト ボックス 134"/>
        <xdr:cNvSpPr txBox="1"/>
      </xdr:nvSpPr>
      <xdr:spPr>
        <a:xfrm>
          <a:off x="3225800" y="69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33,536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174966</xdr:rowOff>
    </xdr:from>
    <xdr:to>
      <xdr:col>2</xdr:col>
      <xdr:colOff>692150</xdr:colOff>
      <xdr:row>35</xdr:row>
      <xdr:rowOff>276566</xdr:rowOff>
    </xdr:to>
    <xdr:sp macro="" textlink="">
      <xdr:nvSpPr>
        <xdr:cNvPr id="136" name="円/楕円 135"/>
        <xdr:cNvSpPr/>
      </xdr:nvSpPr>
      <xdr:spPr bwMode="auto">
        <a:xfrm>
          <a:off x="2857500" y="678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261343</xdr:rowOff>
    </xdr:from>
    <xdr:ext cx="762000" cy="259045"/>
    <xdr:sp macro="" textlink="">
      <xdr:nvSpPr>
        <xdr:cNvPr id="137" name="テキスト ボックス 136"/>
        <xdr:cNvSpPr txBox="1"/>
      </xdr:nvSpPr>
      <xdr:spPr>
        <a:xfrm>
          <a:off x="2527300" y="687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41,177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岩手県葛巻町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6,686
6,664
43,496.00
7,052,718
6,396,444
557,718
3,938,445
6,268,011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55994</xdr:rowOff>
    </xdr:from>
    <xdr:to>
      <xdr:col>6</xdr:col>
      <xdr:colOff>511175</xdr:colOff>
      <xdr:row>36</xdr:row>
      <xdr:rowOff>73574</xdr:rowOff>
    </xdr:to>
    <xdr:cxnSp macro="">
      <xdr:nvCxnSpPr>
        <xdr:cNvPr id="61" name="直線コネクタ 60"/>
        <xdr:cNvCxnSpPr/>
      </xdr:nvCxnSpPr>
      <xdr:spPr>
        <a:xfrm>
          <a:off x="3797300" y="6228194"/>
          <a:ext cx="8382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65295</xdr:rowOff>
    </xdr:from>
    <xdr:ext cx="599010" cy="259045"/>
    <xdr:sp macro="" textlink="">
      <xdr:nvSpPr>
        <xdr:cNvPr id="62" name="人件費平均値テキスト"/>
        <xdr:cNvSpPr txBox="1"/>
      </xdr:nvSpPr>
      <xdr:spPr>
        <a:xfrm>
          <a:off x="4686300" y="589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55994</xdr:rowOff>
    </xdr:from>
    <xdr:to>
      <xdr:col>5</xdr:col>
      <xdr:colOff>358775</xdr:colOff>
      <xdr:row>36</xdr:row>
      <xdr:rowOff>99375</xdr:rowOff>
    </xdr:to>
    <xdr:cxnSp macro="">
      <xdr:nvCxnSpPr>
        <xdr:cNvPr id="64" name="直線コネクタ 63"/>
        <xdr:cNvCxnSpPr/>
      </xdr:nvCxnSpPr>
      <xdr:spPr>
        <a:xfrm flipV="1">
          <a:off x="2908300" y="6228194"/>
          <a:ext cx="889000" cy="4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125623</xdr:rowOff>
    </xdr:from>
    <xdr:ext cx="599010" cy="259045"/>
    <xdr:sp macro="" textlink="">
      <xdr:nvSpPr>
        <xdr:cNvPr id="66" name="テキスト ボックス 65"/>
        <xdr:cNvSpPr txBox="1"/>
      </xdr:nvSpPr>
      <xdr:spPr>
        <a:xfrm>
          <a:off x="3497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2845</xdr:rowOff>
    </xdr:from>
    <xdr:to>
      <xdr:col>4</xdr:col>
      <xdr:colOff>155575</xdr:colOff>
      <xdr:row>36</xdr:row>
      <xdr:rowOff>99375</xdr:rowOff>
    </xdr:to>
    <xdr:cxnSp macro="">
      <xdr:nvCxnSpPr>
        <xdr:cNvPr id="67" name="直線コネクタ 66"/>
        <xdr:cNvCxnSpPr/>
      </xdr:nvCxnSpPr>
      <xdr:spPr>
        <a:xfrm>
          <a:off x="2019300" y="6175045"/>
          <a:ext cx="889000" cy="9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165551</xdr:rowOff>
    </xdr:from>
    <xdr:ext cx="599010" cy="259045"/>
    <xdr:sp macro="" textlink="">
      <xdr:nvSpPr>
        <xdr:cNvPr id="69" name="テキスト ボックス 68"/>
        <xdr:cNvSpPr txBox="1"/>
      </xdr:nvSpPr>
      <xdr:spPr>
        <a:xfrm>
          <a:off x="2608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xdr:rowOff>
    </xdr:from>
    <xdr:to>
      <xdr:col>2</xdr:col>
      <xdr:colOff>638175</xdr:colOff>
      <xdr:row>36</xdr:row>
      <xdr:rowOff>2845</xdr:rowOff>
    </xdr:to>
    <xdr:cxnSp macro="">
      <xdr:nvCxnSpPr>
        <xdr:cNvPr id="70" name="直線コネクタ 69"/>
        <xdr:cNvCxnSpPr/>
      </xdr:nvCxnSpPr>
      <xdr:spPr>
        <a:xfrm>
          <a:off x="1130300" y="6172210"/>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158000</xdr:rowOff>
    </xdr:from>
    <xdr:ext cx="599010" cy="259045"/>
    <xdr:sp macro="" textlink="">
      <xdr:nvSpPr>
        <xdr:cNvPr id="72" name="テキスト ボックス 71"/>
        <xdr:cNvSpPr txBox="1"/>
      </xdr:nvSpPr>
      <xdr:spPr>
        <a:xfrm>
          <a:off x="1719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142089</xdr:rowOff>
    </xdr:from>
    <xdr:ext cx="599010" cy="259045"/>
    <xdr:sp macro="" textlink="">
      <xdr:nvSpPr>
        <xdr:cNvPr id="74" name="テキスト ボックス 73"/>
        <xdr:cNvSpPr txBox="1"/>
      </xdr:nvSpPr>
      <xdr:spPr>
        <a:xfrm>
          <a:off x="830794" y="579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22774</xdr:rowOff>
    </xdr:from>
    <xdr:to>
      <xdr:col>6</xdr:col>
      <xdr:colOff>561975</xdr:colOff>
      <xdr:row>36</xdr:row>
      <xdr:rowOff>124374</xdr:rowOff>
    </xdr:to>
    <xdr:sp macro="" textlink="">
      <xdr:nvSpPr>
        <xdr:cNvPr id="80" name="円/楕円 79"/>
        <xdr:cNvSpPr/>
      </xdr:nvSpPr>
      <xdr:spPr>
        <a:xfrm>
          <a:off x="4584700" y="619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1201</xdr:rowOff>
    </xdr:from>
    <xdr:ext cx="599010" cy="259045"/>
    <xdr:sp macro="" textlink="">
      <xdr:nvSpPr>
        <xdr:cNvPr id="81" name="人件費該当値テキスト"/>
        <xdr:cNvSpPr txBox="1"/>
      </xdr:nvSpPr>
      <xdr:spPr>
        <a:xfrm>
          <a:off x="4686300" y="617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113,678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5194</xdr:rowOff>
    </xdr:from>
    <xdr:to>
      <xdr:col>5</xdr:col>
      <xdr:colOff>409575</xdr:colOff>
      <xdr:row>36</xdr:row>
      <xdr:rowOff>106794</xdr:rowOff>
    </xdr:to>
    <xdr:sp macro="" textlink="">
      <xdr:nvSpPr>
        <xdr:cNvPr id="82" name="円/楕円 81"/>
        <xdr:cNvSpPr/>
      </xdr:nvSpPr>
      <xdr:spPr>
        <a:xfrm>
          <a:off x="3746500" y="61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97921</xdr:rowOff>
    </xdr:from>
    <xdr:ext cx="599010" cy="259045"/>
    <xdr:sp macro="" textlink="">
      <xdr:nvSpPr>
        <xdr:cNvPr id="83" name="テキスト ボックス 82"/>
        <xdr:cNvSpPr txBox="1"/>
      </xdr:nvSpPr>
      <xdr:spPr>
        <a:xfrm>
          <a:off x="3497794" y="627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115,985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48575</xdr:rowOff>
    </xdr:from>
    <xdr:to>
      <xdr:col>4</xdr:col>
      <xdr:colOff>206375</xdr:colOff>
      <xdr:row>36</xdr:row>
      <xdr:rowOff>150175</xdr:rowOff>
    </xdr:to>
    <xdr:sp macro="" textlink="">
      <xdr:nvSpPr>
        <xdr:cNvPr id="84" name="円/楕円 83"/>
        <xdr:cNvSpPr/>
      </xdr:nvSpPr>
      <xdr:spPr>
        <a:xfrm>
          <a:off x="2857500" y="622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141302</xdr:rowOff>
    </xdr:from>
    <xdr:ext cx="599010" cy="259045"/>
    <xdr:sp macro="" textlink="">
      <xdr:nvSpPr>
        <xdr:cNvPr id="85" name="テキスト ボックス 84"/>
        <xdr:cNvSpPr txBox="1"/>
      </xdr:nvSpPr>
      <xdr:spPr>
        <a:xfrm>
          <a:off x="2608794" y="631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110,292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123495</xdr:rowOff>
    </xdr:from>
    <xdr:to>
      <xdr:col>3</xdr:col>
      <xdr:colOff>3175</xdr:colOff>
      <xdr:row>36</xdr:row>
      <xdr:rowOff>53645</xdr:rowOff>
    </xdr:to>
    <xdr:sp macro="" textlink="">
      <xdr:nvSpPr>
        <xdr:cNvPr id="86" name="円/楕円 85"/>
        <xdr:cNvSpPr/>
      </xdr:nvSpPr>
      <xdr:spPr>
        <a:xfrm>
          <a:off x="1968500" y="61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44772</xdr:rowOff>
    </xdr:from>
    <xdr:ext cx="599010" cy="259045"/>
    <xdr:sp macro="" textlink="">
      <xdr:nvSpPr>
        <xdr:cNvPr id="87" name="テキスト ボックス 86"/>
        <xdr:cNvSpPr txBox="1"/>
      </xdr:nvSpPr>
      <xdr:spPr>
        <a:xfrm>
          <a:off x="1719794" y="621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122,960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120660</xdr:rowOff>
    </xdr:from>
    <xdr:to>
      <xdr:col>1</xdr:col>
      <xdr:colOff>485775</xdr:colOff>
      <xdr:row>36</xdr:row>
      <xdr:rowOff>50810</xdr:rowOff>
    </xdr:to>
    <xdr:sp macro="" textlink="">
      <xdr:nvSpPr>
        <xdr:cNvPr id="88" name="円/楕円 87"/>
        <xdr:cNvSpPr/>
      </xdr:nvSpPr>
      <xdr:spPr>
        <a:xfrm>
          <a:off x="1079500" y="61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41937</xdr:rowOff>
    </xdr:from>
    <xdr:ext cx="599010" cy="259045"/>
    <xdr:sp macro="" textlink="">
      <xdr:nvSpPr>
        <xdr:cNvPr id="89" name="テキスト ボックス 88"/>
        <xdr:cNvSpPr txBox="1"/>
      </xdr:nvSpPr>
      <xdr:spPr>
        <a:xfrm>
          <a:off x="830794" y="621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69,399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121183</xdr:rowOff>
    </xdr:from>
    <xdr:to>
      <xdr:col>6</xdr:col>
      <xdr:colOff>511175</xdr:colOff>
      <xdr:row>55</xdr:row>
      <xdr:rowOff>145552</xdr:rowOff>
    </xdr:to>
    <xdr:cxnSp macro="">
      <xdr:nvCxnSpPr>
        <xdr:cNvPr id="119" name="直線コネクタ 118"/>
        <xdr:cNvCxnSpPr/>
      </xdr:nvCxnSpPr>
      <xdr:spPr>
        <a:xfrm flipV="1">
          <a:off x="3797300" y="9550933"/>
          <a:ext cx="8382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96535</xdr:rowOff>
    </xdr:from>
    <xdr:ext cx="599010" cy="259045"/>
    <xdr:sp macro="" textlink="">
      <xdr:nvSpPr>
        <xdr:cNvPr id="120" name="物件費平均値テキスト"/>
        <xdr:cNvSpPr txBox="1"/>
      </xdr:nvSpPr>
      <xdr:spPr>
        <a:xfrm>
          <a:off x="4686300" y="9526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145552</xdr:rowOff>
    </xdr:from>
    <xdr:to>
      <xdr:col>5</xdr:col>
      <xdr:colOff>358775</xdr:colOff>
      <xdr:row>55</xdr:row>
      <xdr:rowOff>164846</xdr:rowOff>
    </xdr:to>
    <xdr:cxnSp macro="">
      <xdr:nvCxnSpPr>
        <xdr:cNvPr id="122" name="直線コネクタ 121"/>
        <xdr:cNvCxnSpPr/>
      </xdr:nvCxnSpPr>
      <xdr:spPr>
        <a:xfrm flipV="1">
          <a:off x="2908300" y="9575302"/>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53177</xdr:rowOff>
    </xdr:from>
    <xdr:ext cx="599010" cy="259045"/>
    <xdr:sp macro="" textlink="">
      <xdr:nvSpPr>
        <xdr:cNvPr id="124" name="テキスト ボックス 123"/>
        <xdr:cNvSpPr txBox="1"/>
      </xdr:nvSpPr>
      <xdr:spPr>
        <a:xfrm>
          <a:off x="3497794" y="965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164846</xdr:rowOff>
    </xdr:from>
    <xdr:to>
      <xdr:col>4</xdr:col>
      <xdr:colOff>155575</xdr:colOff>
      <xdr:row>57</xdr:row>
      <xdr:rowOff>1474</xdr:rowOff>
    </xdr:to>
    <xdr:cxnSp macro="">
      <xdr:nvCxnSpPr>
        <xdr:cNvPr id="125" name="直線コネクタ 124"/>
        <xdr:cNvCxnSpPr/>
      </xdr:nvCxnSpPr>
      <xdr:spPr>
        <a:xfrm flipV="1">
          <a:off x="2019300" y="9594596"/>
          <a:ext cx="889000" cy="17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111866</xdr:rowOff>
    </xdr:from>
    <xdr:ext cx="599010" cy="259045"/>
    <xdr:sp macro="" textlink="">
      <xdr:nvSpPr>
        <xdr:cNvPr id="127" name="テキスト ボックス 126"/>
        <xdr:cNvSpPr txBox="1"/>
      </xdr:nvSpPr>
      <xdr:spPr>
        <a:xfrm>
          <a:off x="2608794" y="97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1474</xdr:rowOff>
    </xdr:from>
    <xdr:to>
      <xdr:col>2</xdr:col>
      <xdr:colOff>638175</xdr:colOff>
      <xdr:row>57</xdr:row>
      <xdr:rowOff>24608</xdr:rowOff>
    </xdr:to>
    <xdr:cxnSp macro="">
      <xdr:nvCxnSpPr>
        <xdr:cNvPr id="128" name="直線コネクタ 127"/>
        <xdr:cNvCxnSpPr/>
      </xdr:nvCxnSpPr>
      <xdr:spPr>
        <a:xfrm flipV="1">
          <a:off x="1130300" y="9774124"/>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70383</xdr:rowOff>
    </xdr:from>
    <xdr:to>
      <xdr:col>6</xdr:col>
      <xdr:colOff>561975</xdr:colOff>
      <xdr:row>56</xdr:row>
      <xdr:rowOff>533</xdr:rowOff>
    </xdr:to>
    <xdr:sp macro="" textlink="">
      <xdr:nvSpPr>
        <xdr:cNvPr id="138" name="円/楕円 137"/>
        <xdr:cNvSpPr/>
      </xdr:nvSpPr>
      <xdr:spPr>
        <a:xfrm>
          <a:off x="4584700" y="95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93260</xdr:rowOff>
    </xdr:from>
    <xdr:ext cx="599010" cy="259045"/>
    <xdr:sp macro="" textlink="">
      <xdr:nvSpPr>
        <xdr:cNvPr id="139" name="物件費該当値テキスト"/>
        <xdr:cNvSpPr txBox="1"/>
      </xdr:nvSpPr>
      <xdr:spPr>
        <a:xfrm>
          <a:off x="4686300" y="935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129,930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94752</xdr:rowOff>
    </xdr:from>
    <xdr:to>
      <xdr:col>5</xdr:col>
      <xdr:colOff>409575</xdr:colOff>
      <xdr:row>56</xdr:row>
      <xdr:rowOff>24902</xdr:rowOff>
    </xdr:to>
    <xdr:sp macro="" textlink="">
      <xdr:nvSpPr>
        <xdr:cNvPr id="140" name="円/楕円 139"/>
        <xdr:cNvSpPr/>
      </xdr:nvSpPr>
      <xdr:spPr>
        <a:xfrm>
          <a:off x="3746500" y="952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41429</xdr:rowOff>
    </xdr:from>
    <xdr:ext cx="599010" cy="259045"/>
    <xdr:sp macro="" textlink="">
      <xdr:nvSpPr>
        <xdr:cNvPr id="141" name="テキスト ボックス 140"/>
        <xdr:cNvSpPr txBox="1"/>
      </xdr:nvSpPr>
      <xdr:spPr>
        <a:xfrm>
          <a:off x="3497794" y="929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126,732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114046</xdr:rowOff>
    </xdr:from>
    <xdr:to>
      <xdr:col>4</xdr:col>
      <xdr:colOff>206375</xdr:colOff>
      <xdr:row>56</xdr:row>
      <xdr:rowOff>44196</xdr:rowOff>
    </xdr:to>
    <xdr:sp macro="" textlink="">
      <xdr:nvSpPr>
        <xdr:cNvPr id="142" name="円/楕円 141"/>
        <xdr:cNvSpPr/>
      </xdr:nvSpPr>
      <xdr:spPr>
        <a:xfrm>
          <a:off x="2857500" y="95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60723</xdr:rowOff>
    </xdr:from>
    <xdr:ext cx="599010" cy="259045"/>
    <xdr:sp macro="" textlink="">
      <xdr:nvSpPr>
        <xdr:cNvPr id="143" name="テキスト ボックス 142"/>
        <xdr:cNvSpPr txBox="1"/>
      </xdr:nvSpPr>
      <xdr:spPr>
        <a:xfrm>
          <a:off x="2608794" y="931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124,200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122124</xdr:rowOff>
    </xdr:from>
    <xdr:to>
      <xdr:col>3</xdr:col>
      <xdr:colOff>3175</xdr:colOff>
      <xdr:row>57</xdr:row>
      <xdr:rowOff>52274</xdr:rowOff>
    </xdr:to>
    <xdr:sp macro="" textlink="">
      <xdr:nvSpPr>
        <xdr:cNvPr id="144" name="円/楕円 143"/>
        <xdr:cNvSpPr/>
      </xdr:nvSpPr>
      <xdr:spPr>
        <a:xfrm>
          <a:off x="1968500" y="97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43401</xdr:rowOff>
    </xdr:from>
    <xdr:ext cx="599010" cy="259045"/>
    <xdr:sp macro="" textlink="">
      <xdr:nvSpPr>
        <xdr:cNvPr id="145" name="テキスト ボックス 144"/>
        <xdr:cNvSpPr txBox="1"/>
      </xdr:nvSpPr>
      <xdr:spPr>
        <a:xfrm>
          <a:off x="1719794" y="981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100,640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145258</xdr:rowOff>
    </xdr:from>
    <xdr:to>
      <xdr:col>1</xdr:col>
      <xdr:colOff>485775</xdr:colOff>
      <xdr:row>57</xdr:row>
      <xdr:rowOff>75408</xdr:rowOff>
    </xdr:to>
    <xdr:sp macro="" textlink="">
      <xdr:nvSpPr>
        <xdr:cNvPr id="146" name="円/楕円 145"/>
        <xdr:cNvSpPr/>
      </xdr:nvSpPr>
      <xdr:spPr>
        <a:xfrm>
          <a:off x="1079500" y="974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66535</xdr:rowOff>
    </xdr:from>
    <xdr:ext cx="534377" cy="259045"/>
    <xdr:sp macro="" textlink="">
      <xdr:nvSpPr>
        <xdr:cNvPr id="147" name="テキスト ボックス 146"/>
        <xdr:cNvSpPr txBox="1"/>
      </xdr:nvSpPr>
      <xdr:spPr>
        <a:xfrm>
          <a:off x="863111" y="983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67005</xdr:rowOff>
    </xdr:from>
    <xdr:to>
      <xdr:col>6</xdr:col>
      <xdr:colOff>511175</xdr:colOff>
      <xdr:row>73</xdr:row>
      <xdr:rowOff>125450</xdr:rowOff>
    </xdr:to>
    <xdr:cxnSp macro="">
      <xdr:nvCxnSpPr>
        <xdr:cNvPr id="176" name="直線コネクタ 175"/>
        <xdr:cNvCxnSpPr/>
      </xdr:nvCxnSpPr>
      <xdr:spPr>
        <a:xfrm flipV="1">
          <a:off x="3797300" y="12582855"/>
          <a:ext cx="838200" cy="5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106760</xdr:rowOff>
    </xdr:from>
    <xdr:ext cx="534377" cy="259045"/>
    <xdr:sp macro="" textlink="">
      <xdr:nvSpPr>
        <xdr:cNvPr id="177" name="維持補修費平均値テキスト"/>
        <xdr:cNvSpPr txBox="1"/>
      </xdr:nvSpPr>
      <xdr:spPr>
        <a:xfrm>
          <a:off x="4686300" y="12965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67843</xdr:rowOff>
    </xdr:from>
    <xdr:to>
      <xdr:col>5</xdr:col>
      <xdr:colOff>358775</xdr:colOff>
      <xdr:row>73</xdr:row>
      <xdr:rowOff>125450</xdr:rowOff>
    </xdr:to>
    <xdr:cxnSp macro="">
      <xdr:nvCxnSpPr>
        <xdr:cNvPr id="179" name="直線コネクタ 178"/>
        <xdr:cNvCxnSpPr/>
      </xdr:nvCxnSpPr>
      <xdr:spPr>
        <a:xfrm>
          <a:off x="2908300" y="12583693"/>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152176</xdr:rowOff>
    </xdr:from>
    <xdr:ext cx="534377" cy="259045"/>
    <xdr:sp macro="" textlink="">
      <xdr:nvSpPr>
        <xdr:cNvPr id="181" name="テキスト ボックス 180"/>
        <xdr:cNvSpPr txBox="1"/>
      </xdr:nvSpPr>
      <xdr:spPr>
        <a:xfrm>
          <a:off x="3530111" y="130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67843</xdr:rowOff>
    </xdr:from>
    <xdr:to>
      <xdr:col>4</xdr:col>
      <xdr:colOff>155575</xdr:colOff>
      <xdr:row>75</xdr:row>
      <xdr:rowOff>91961</xdr:rowOff>
    </xdr:to>
    <xdr:cxnSp macro="">
      <xdr:nvCxnSpPr>
        <xdr:cNvPr id="182" name="直線コネクタ 181"/>
        <xdr:cNvCxnSpPr/>
      </xdr:nvCxnSpPr>
      <xdr:spPr>
        <a:xfrm flipV="1">
          <a:off x="2019300" y="12583693"/>
          <a:ext cx="889000" cy="36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60583</xdr:rowOff>
    </xdr:from>
    <xdr:ext cx="534377" cy="259045"/>
    <xdr:sp macro="" textlink="">
      <xdr:nvSpPr>
        <xdr:cNvPr id="184" name="テキスト ボックス 183"/>
        <xdr:cNvSpPr txBox="1"/>
      </xdr:nvSpPr>
      <xdr:spPr>
        <a:xfrm>
          <a:off x="2641111" y="130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42278</xdr:rowOff>
    </xdr:from>
    <xdr:to>
      <xdr:col>2</xdr:col>
      <xdr:colOff>638175</xdr:colOff>
      <xdr:row>75</xdr:row>
      <xdr:rowOff>91961</xdr:rowOff>
    </xdr:to>
    <xdr:cxnSp macro="">
      <xdr:nvCxnSpPr>
        <xdr:cNvPr id="185" name="直線コネクタ 184"/>
        <xdr:cNvCxnSpPr/>
      </xdr:nvCxnSpPr>
      <xdr:spPr>
        <a:xfrm>
          <a:off x="1130300" y="12901028"/>
          <a:ext cx="889000" cy="4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84205</xdr:rowOff>
    </xdr:from>
    <xdr:ext cx="534377" cy="259045"/>
    <xdr:sp macro="" textlink="">
      <xdr:nvSpPr>
        <xdr:cNvPr id="187" name="テキスト ボックス 186"/>
        <xdr:cNvSpPr txBox="1"/>
      </xdr:nvSpPr>
      <xdr:spPr>
        <a:xfrm>
          <a:off x="1752111" y="1311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131945</xdr:rowOff>
    </xdr:from>
    <xdr:ext cx="534377" cy="259045"/>
    <xdr:sp macro="" textlink="">
      <xdr:nvSpPr>
        <xdr:cNvPr id="189" name="テキスト ボックス 188"/>
        <xdr:cNvSpPr txBox="1"/>
      </xdr:nvSpPr>
      <xdr:spPr>
        <a:xfrm>
          <a:off x="863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16205</xdr:rowOff>
    </xdr:from>
    <xdr:to>
      <xdr:col>6</xdr:col>
      <xdr:colOff>561975</xdr:colOff>
      <xdr:row>73</xdr:row>
      <xdr:rowOff>117805</xdr:rowOff>
    </xdr:to>
    <xdr:sp macro="" textlink="">
      <xdr:nvSpPr>
        <xdr:cNvPr id="195" name="円/楕円 194"/>
        <xdr:cNvSpPr/>
      </xdr:nvSpPr>
      <xdr:spPr>
        <a:xfrm>
          <a:off x="4584700" y="125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39082</xdr:rowOff>
    </xdr:from>
    <xdr:ext cx="534377" cy="259045"/>
    <xdr:sp macro="" textlink="">
      <xdr:nvSpPr>
        <xdr:cNvPr id="196" name="維持補修費該当値テキスト"/>
        <xdr:cNvSpPr txBox="1"/>
      </xdr:nvSpPr>
      <xdr:spPr>
        <a:xfrm>
          <a:off x="4686300" y="1238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26,408</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74650</xdr:rowOff>
    </xdr:from>
    <xdr:to>
      <xdr:col>5</xdr:col>
      <xdr:colOff>409575</xdr:colOff>
      <xdr:row>74</xdr:row>
      <xdr:rowOff>4800</xdr:rowOff>
    </xdr:to>
    <xdr:sp macro="" textlink="">
      <xdr:nvSpPr>
        <xdr:cNvPr id="197" name="円/楕円 196"/>
        <xdr:cNvSpPr/>
      </xdr:nvSpPr>
      <xdr:spPr>
        <a:xfrm>
          <a:off x="3746500" y="125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21327</xdr:rowOff>
    </xdr:from>
    <xdr:ext cx="534377" cy="259045"/>
    <xdr:sp macro="" textlink="">
      <xdr:nvSpPr>
        <xdr:cNvPr id="198" name="テキスト ボックス 197"/>
        <xdr:cNvSpPr txBox="1"/>
      </xdr:nvSpPr>
      <xdr:spPr>
        <a:xfrm>
          <a:off x="3530111" y="1236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24,874</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17043</xdr:rowOff>
    </xdr:from>
    <xdr:to>
      <xdr:col>4</xdr:col>
      <xdr:colOff>206375</xdr:colOff>
      <xdr:row>73</xdr:row>
      <xdr:rowOff>118643</xdr:rowOff>
    </xdr:to>
    <xdr:sp macro="" textlink="">
      <xdr:nvSpPr>
        <xdr:cNvPr id="199" name="円/楕円 198"/>
        <xdr:cNvSpPr/>
      </xdr:nvSpPr>
      <xdr:spPr>
        <a:xfrm>
          <a:off x="2857500" y="125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71</xdr:row>
      <xdr:rowOff>135170</xdr:rowOff>
    </xdr:from>
    <xdr:ext cx="534377" cy="259045"/>
    <xdr:sp macro="" textlink="">
      <xdr:nvSpPr>
        <xdr:cNvPr id="200" name="テキスト ボックス 199"/>
        <xdr:cNvSpPr txBox="1"/>
      </xdr:nvSpPr>
      <xdr:spPr>
        <a:xfrm>
          <a:off x="2641111" y="1230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41161</xdr:rowOff>
    </xdr:from>
    <xdr:to>
      <xdr:col>3</xdr:col>
      <xdr:colOff>3175</xdr:colOff>
      <xdr:row>75</xdr:row>
      <xdr:rowOff>142761</xdr:rowOff>
    </xdr:to>
    <xdr:sp macro="" textlink="">
      <xdr:nvSpPr>
        <xdr:cNvPr id="201" name="円/楕円 200"/>
        <xdr:cNvSpPr/>
      </xdr:nvSpPr>
      <xdr:spPr>
        <a:xfrm>
          <a:off x="1968500" y="128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159288</xdr:rowOff>
    </xdr:from>
    <xdr:ext cx="534377" cy="259045"/>
    <xdr:sp macro="" textlink="">
      <xdr:nvSpPr>
        <xdr:cNvPr id="202" name="テキスト ボックス 201"/>
        <xdr:cNvSpPr txBox="1"/>
      </xdr:nvSpPr>
      <xdr:spPr>
        <a:xfrm>
          <a:off x="1752111" y="1267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16,753</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162928</xdr:rowOff>
    </xdr:from>
    <xdr:to>
      <xdr:col>1</xdr:col>
      <xdr:colOff>485775</xdr:colOff>
      <xdr:row>75</xdr:row>
      <xdr:rowOff>93078</xdr:rowOff>
    </xdr:to>
    <xdr:sp macro="" textlink="">
      <xdr:nvSpPr>
        <xdr:cNvPr id="203" name="円/楕円 202"/>
        <xdr:cNvSpPr/>
      </xdr:nvSpPr>
      <xdr:spPr>
        <a:xfrm>
          <a:off x="1079500" y="128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109605</xdr:rowOff>
    </xdr:from>
    <xdr:ext cx="534377" cy="259045"/>
    <xdr:sp macro="" textlink="">
      <xdr:nvSpPr>
        <xdr:cNvPr id="204" name="テキスト ボックス 203"/>
        <xdr:cNvSpPr txBox="1"/>
      </xdr:nvSpPr>
      <xdr:spPr>
        <a:xfrm>
          <a:off x="863111" y="126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83,878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134232</xdr:rowOff>
    </xdr:from>
    <xdr:to>
      <xdr:col>6</xdr:col>
      <xdr:colOff>511175</xdr:colOff>
      <xdr:row>96</xdr:row>
      <xdr:rowOff>21400</xdr:rowOff>
    </xdr:to>
    <xdr:cxnSp macro="">
      <xdr:nvCxnSpPr>
        <xdr:cNvPr id="234" name="直線コネクタ 233"/>
        <xdr:cNvCxnSpPr/>
      </xdr:nvCxnSpPr>
      <xdr:spPr>
        <a:xfrm flipV="1">
          <a:off x="3797300" y="16250532"/>
          <a:ext cx="838200" cy="23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11244</xdr:rowOff>
    </xdr:from>
    <xdr:ext cx="534377" cy="259045"/>
    <xdr:sp macro="" textlink="">
      <xdr:nvSpPr>
        <xdr:cNvPr id="235" name="扶助費平均値テキスト"/>
        <xdr:cNvSpPr txBox="1"/>
      </xdr:nvSpPr>
      <xdr:spPr>
        <a:xfrm>
          <a:off x="4686300" y="164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21400</xdr:rowOff>
    </xdr:from>
    <xdr:to>
      <xdr:col>5</xdr:col>
      <xdr:colOff>358775</xdr:colOff>
      <xdr:row>96</xdr:row>
      <xdr:rowOff>73501</xdr:rowOff>
    </xdr:to>
    <xdr:cxnSp macro="">
      <xdr:nvCxnSpPr>
        <xdr:cNvPr id="237" name="直線コネクタ 236"/>
        <xdr:cNvCxnSpPr/>
      </xdr:nvCxnSpPr>
      <xdr:spPr>
        <a:xfrm flipV="1">
          <a:off x="2908300" y="16480600"/>
          <a:ext cx="889000" cy="5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157224</xdr:rowOff>
    </xdr:from>
    <xdr:ext cx="534377" cy="259045"/>
    <xdr:sp macro="" textlink="">
      <xdr:nvSpPr>
        <xdr:cNvPr id="239" name="テキスト ボックス 238"/>
        <xdr:cNvSpPr txBox="1"/>
      </xdr:nvSpPr>
      <xdr:spPr>
        <a:xfrm>
          <a:off x="3530111" y="166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73501</xdr:rowOff>
    </xdr:from>
    <xdr:to>
      <xdr:col>4</xdr:col>
      <xdr:colOff>155575</xdr:colOff>
      <xdr:row>97</xdr:row>
      <xdr:rowOff>7893</xdr:rowOff>
    </xdr:to>
    <xdr:cxnSp macro="">
      <xdr:nvCxnSpPr>
        <xdr:cNvPr id="240" name="直線コネクタ 239"/>
        <xdr:cNvCxnSpPr/>
      </xdr:nvCxnSpPr>
      <xdr:spPr>
        <a:xfrm flipV="1">
          <a:off x="2019300" y="16532701"/>
          <a:ext cx="889000" cy="1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116019</xdr:rowOff>
    </xdr:from>
    <xdr:ext cx="534377" cy="259045"/>
    <xdr:sp macro="" textlink="">
      <xdr:nvSpPr>
        <xdr:cNvPr id="242" name="テキスト ボックス 241"/>
        <xdr:cNvSpPr txBox="1"/>
      </xdr:nvSpPr>
      <xdr:spPr>
        <a:xfrm>
          <a:off x="2641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7893</xdr:rowOff>
    </xdr:from>
    <xdr:to>
      <xdr:col>2</xdr:col>
      <xdr:colOff>638175</xdr:colOff>
      <xdr:row>97</xdr:row>
      <xdr:rowOff>71406</xdr:rowOff>
    </xdr:to>
    <xdr:cxnSp macro="">
      <xdr:nvCxnSpPr>
        <xdr:cNvPr id="243" name="直線コネクタ 242"/>
        <xdr:cNvCxnSpPr/>
      </xdr:nvCxnSpPr>
      <xdr:spPr>
        <a:xfrm flipV="1">
          <a:off x="1130300" y="16638543"/>
          <a:ext cx="889000" cy="6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6311</xdr:rowOff>
    </xdr:from>
    <xdr:ext cx="534377" cy="259045"/>
    <xdr:sp macro="" textlink="">
      <xdr:nvSpPr>
        <xdr:cNvPr id="247" name="テキスト ボックス 246"/>
        <xdr:cNvSpPr txBox="1"/>
      </xdr:nvSpPr>
      <xdr:spPr>
        <a:xfrm>
          <a:off x="863111" y="1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83432</xdr:rowOff>
    </xdr:from>
    <xdr:to>
      <xdr:col>6</xdr:col>
      <xdr:colOff>561975</xdr:colOff>
      <xdr:row>95</xdr:row>
      <xdr:rowOff>13582</xdr:rowOff>
    </xdr:to>
    <xdr:sp macro="" textlink="">
      <xdr:nvSpPr>
        <xdr:cNvPr id="253" name="円/楕円 252"/>
        <xdr:cNvSpPr/>
      </xdr:nvSpPr>
      <xdr:spPr>
        <a:xfrm>
          <a:off x="4584700" y="161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106309</xdr:rowOff>
    </xdr:from>
    <xdr:ext cx="534377" cy="259045"/>
    <xdr:sp macro="" textlink="">
      <xdr:nvSpPr>
        <xdr:cNvPr id="254" name="扶助費該当値テキスト"/>
        <xdr:cNvSpPr txBox="1"/>
      </xdr:nvSpPr>
      <xdr:spPr>
        <a:xfrm>
          <a:off x="4686300" y="160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80,287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142050</xdr:rowOff>
    </xdr:from>
    <xdr:to>
      <xdr:col>5</xdr:col>
      <xdr:colOff>409575</xdr:colOff>
      <xdr:row>96</xdr:row>
      <xdr:rowOff>72200</xdr:rowOff>
    </xdr:to>
    <xdr:sp macro="" textlink="">
      <xdr:nvSpPr>
        <xdr:cNvPr id="255" name="円/楕円 254"/>
        <xdr:cNvSpPr/>
      </xdr:nvSpPr>
      <xdr:spPr>
        <a:xfrm>
          <a:off x="3746500" y="164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88727</xdr:rowOff>
    </xdr:from>
    <xdr:ext cx="534377" cy="259045"/>
    <xdr:sp macro="" textlink="">
      <xdr:nvSpPr>
        <xdr:cNvPr id="256" name="テキスト ボックス 255"/>
        <xdr:cNvSpPr txBox="1"/>
      </xdr:nvSpPr>
      <xdr:spPr>
        <a:xfrm>
          <a:off x="3530111" y="1620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68,210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22701</xdr:rowOff>
    </xdr:from>
    <xdr:to>
      <xdr:col>4</xdr:col>
      <xdr:colOff>206375</xdr:colOff>
      <xdr:row>96</xdr:row>
      <xdr:rowOff>124301</xdr:rowOff>
    </xdr:to>
    <xdr:sp macro="" textlink="">
      <xdr:nvSpPr>
        <xdr:cNvPr id="257" name="円/楕円 256"/>
        <xdr:cNvSpPr/>
      </xdr:nvSpPr>
      <xdr:spPr>
        <a:xfrm>
          <a:off x="2857500" y="164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140828</xdr:rowOff>
    </xdr:from>
    <xdr:ext cx="534377" cy="259045"/>
    <xdr:sp macro="" textlink="">
      <xdr:nvSpPr>
        <xdr:cNvPr id="258" name="テキスト ボックス 257"/>
        <xdr:cNvSpPr txBox="1"/>
      </xdr:nvSpPr>
      <xdr:spPr>
        <a:xfrm>
          <a:off x="2641111" y="1625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65,475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128543</xdr:rowOff>
    </xdr:from>
    <xdr:to>
      <xdr:col>3</xdr:col>
      <xdr:colOff>3175</xdr:colOff>
      <xdr:row>97</xdr:row>
      <xdr:rowOff>58693</xdr:rowOff>
    </xdr:to>
    <xdr:sp macro="" textlink="">
      <xdr:nvSpPr>
        <xdr:cNvPr id="259" name="円/楕円 258"/>
        <xdr:cNvSpPr/>
      </xdr:nvSpPr>
      <xdr:spPr>
        <a:xfrm>
          <a:off x="1968500" y="165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75220</xdr:rowOff>
    </xdr:from>
    <xdr:ext cx="534377" cy="259045"/>
    <xdr:sp macro="" textlink="">
      <xdr:nvSpPr>
        <xdr:cNvPr id="260" name="テキスト ボックス 259"/>
        <xdr:cNvSpPr txBox="1"/>
      </xdr:nvSpPr>
      <xdr:spPr>
        <a:xfrm>
          <a:off x="1752111" y="1636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59,919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20606</xdr:rowOff>
    </xdr:from>
    <xdr:to>
      <xdr:col>1</xdr:col>
      <xdr:colOff>485775</xdr:colOff>
      <xdr:row>97</xdr:row>
      <xdr:rowOff>122206</xdr:rowOff>
    </xdr:to>
    <xdr:sp macro="" textlink="">
      <xdr:nvSpPr>
        <xdr:cNvPr id="261" name="円/楕円 260"/>
        <xdr:cNvSpPr/>
      </xdr:nvSpPr>
      <xdr:spPr>
        <a:xfrm>
          <a:off x="1079500" y="166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138733</xdr:rowOff>
    </xdr:from>
    <xdr:ext cx="534377" cy="259045"/>
    <xdr:sp macro="" textlink="">
      <xdr:nvSpPr>
        <xdr:cNvPr id="262" name="テキスト ボックス 261"/>
        <xdr:cNvSpPr txBox="1"/>
      </xdr:nvSpPr>
      <xdr:spPr>
        <a:xfrm>
          <a:off x="863111" y="1642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168932</xdr:rowOff>
    </xdr:from>
    <xdr:to>
      <xdr:col>15</xdr:col>
      <xdr:colOff>180975</xdr:colOff>
      <xdr:row>37</xdr:row>
      <xdr:rowOff>5541</xdr:rowOff>
    </xdr:to>
    <xdr:cxnSp macro="">
      <xdr:nvCxnSpPr>
        <xdr:cNvPr id="293" name="直線コネクタ 292"/>
        <xdr:cNvCxnSpPr/>
      </xdr:nvCxnSpPr>
      <xdr:spPr>
        <a:xfrm>
          <a:off x="9639300" y="6341132"/>
          <a:ext cx="8382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168932</xdr:rowOff>
    </xdr:from>
    <xdr:to>
      <xdr:col>14</xdr:col>
      <xdr:colOff>28575</xdr:colOff>
      <xdr:row>37</xdr:row>
      <xdr:rowOff>67204</xdr:rowOff>
    </xdr:to>
    <xdr:cxnSp macro="">
      <xdr:nvCxnSpPr>
        <xdr:cNvPr id="296" name="直線コネクタ 295"/>
        <xdr:cNvCxnSpPr/>
      </xdr:nvCxnSpPr>
      <xdr:spPr>
        <a:xfrm flipV="1">
          <a:off x="8750300" y="6341132"/>
          <a:ext cx="889000" cy="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73068</xdr:rowOff>
    </xdr:from>
    <xdr:ext cx="599010" cy="259045"/>
    <xdr:sp macro="" textlink="">
      <xdr:nvSpPr>
        <xdr:cNvPr id="298" name="テキスト ボックス 297"/>
        <xdr:cNvSpPr txBox="1"/>
      </xdr:nvSpPr>
      <xdr:spPr>
        <a:xfrm>
          <a:off x="9339794" y="64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67204</xdr:rowOff>
    </xdr:from>
    <xdr:to>
      <xdr:col>12</xdr:col>
      <xdr:colOff>511175</xdr:colOff>
      <xdr:row>37</xdr:row>
      <xdr:rowOff>67521</xdr:rowOff>
    </xdr:to>
    <xdr:cxnSp macro="">
      <xdr:nvCxnSpPr>
        <xdr:cNvPr id="299" name="直線コネクタ 298"/>
        <xdr:cNvCxnSpPr/>
      </xdr:nvCxnSpPr>
      <xdr:spPr>
        <a:xfrm flipV="1">
          <a:off x="7861300" y="6410854"/>
          <a:ext cx="889000" cy="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114585</xdr:rowOff>
    </xdr:from>
    <xdr:ext cx="599010" cy="259045"/>
    <xdr:sp macro="" textlink="">
      <xdr:nvSpPr>
        <xdr:cNvPr id="301" name="テキスト ボックス 300"/>
        <xdr:cNvSpPr txBox="1"/>
      </xdr:nvSpPr>
      <xdr:spPr>
        <a:xfrm>
          <a:off x="8450794" y="6458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67521</xdr:rowOff>
    </xdr:from>
    <xdr:to>
      <xdr:col>11</xdr:col>
      <xdr:colOff>307975</xdr:colOff>
      <xdr:row>37</xdr:row>
      <xdr:rowOff>89140</xdr:rowOff>
    </xdr:to>
    <xdr:cxnSp macro="">
      <xdr:nvCxnSpPr>
        <xdr:cNvPr id="302" name="直線コネクタ 301"/>
        <xdr:cNvCxnSpPr/>
      </xdr:nvCxnSpPr>
      <xdr:spPr>
        <a:xfrm flipV="1">
          <a:off x="6972300" y="6411171"/>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136821</xdr:rowOff>
    </xdr:from>
    <xdr:ext cx="599010" cy="259045"/>
    <xdr:sp macro="" textlink="">
      <xdr:nvSpPr>
        <xdr:cNvPr id="304" name="テキスト ボックス 303"/>
        <xdr:cNvSpPr txBox="1"/>
      </xdr:nvSpPr>
      <xdr:spPr>
        <a:xfrm>
          <a:off x="7561794" y="648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139917</xdr:rowOff>
    </xdr:from>
    <xdr:ext cx="599010" cy="259045"/>
    <xdr:sp macro="" textlink="">
      <xdr:nvSpPr>
        <xdr:cNvPr id="306" name="テキスト ボックス 305"/>
        <xdr:cNvSpPr txBox="1"/>
      </xdr:nvSpPr>
      <xdr:spPr>
        <a:xfrm>
          <a:off x="6672794" y="648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126191</xdr:rowOff>
    </xdr:from>
    <xdr:to>
      <xdr:col>15</xdr:col>
      <xdr:colOff>231775</xdr:colOff>
      <xdr:row>37</xdr:row>
      <xdr:rowOff>56341</xdr:rowOff>
    </xdr:to>
    <xdr:sp macro="" textlink="">
      <xdr:nvSpPr>
        <xdr:cNvPr id="312" name="円/楕円 311"/>
        <xdr:cNvSpPr/>
      </xdr:nvSpPr>
      <xdr:spPr>
        <a:xfrm>
          <a:off x="10426700" y="629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104618</xdr:rowOff>
    </xdr:from>
    <xdr:ext cx="599010" cy="259045"/>
    <xdr:sp macro="" textlink="">
      <xdr:nvSpPr>
        <xdr:cNvPr id="313" name="補助費等該当値テキスト"/>
        <xdr:cNvSpPr txBox="1"/>
      </xdr:nvSpPr>
      <xdr:spPr>
        <a:xfrm>
          <a:off x="10528300" y="627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133,581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118132</xdr:rowOff>
    </xdr:from>
    <xdr:to>
      <xdr:col>14</xdr:col>
      <xdr:colOff>79375</xdr:colOff>
      <xdr:row>37</xdr:row>
      <xdr:rowOff>48282</xdr:rowOff>
    </xdr:to>
    <xdr:sp macro="" textlink="">
      <xdr:nvSpPr>
        <xdr:cNvPr id="314" name="円/楕円 313"/>
        <xdr:cNvSpPr/>
      </xdr:nvSpPr>
      <xdr:spPr>
        <a:xfrm>
          <a:off x="9588500" y="629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64809</xdr:rowOff>
    </xdr:from>
    <xdr:ext cx="599010" cy="259045"/>
    <xdr:sp macro="" textlink="">
      <xdr:nvSpPr>
        <xdr:cNvPr id="315" name="テキスト ボックス 314"/>
        <xdr:cNvSpPr txBox="1"/>
      </xdr:nvSpPr>
      <xdr:spPr>
        <a:xfrm>
          <a:off x="9339794" y="606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136,049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16404</xdr:rowOff>
    </xdr:from>
    <xdr:to>
      <xdr:col>12</xdr:col>
      <xdr:colOff>561975</xdr:colOff>
      <xdr:row>37</xdr:row>
      <xdr:rowOff>118004</xdr:rowOff>
    </xdr:to>
    <xdr:sp macro="" textlink="">
      <xdr:nvSpPr>
        <xdr:cNvPr id="316" name="円/楕円 315"/>
        <xdr:cNvSpPr/>
      </xdr:nvSpPr>
      <xdr:spPr>
        <a:xfrm>
          <a:off x="8699500" y="63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134531</xdr:rowOff>
    </xdr:from>
    <xdr:ext cx="599010" cy="259045"/>
    <xdr:sp macro="" textlink="">
      <xdr:nvSpPr>
        <xdr:cNvPr id="317" name="テキスト ボックス 316"/>
        <xdr:cNvSpPr txBox="1"/>
      </xdr:nvSpPr>
      <xdr:spPr>
        <a:xfrm>
          <a:off x="8450794" y="613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114,699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16721</xdr:rowOff>
    </xdr:from>
    <xdr:to>
      <xdr:col>11</xdr:col>
      <xdr:colOff>358775</xdr:colOff>
      <xdr:row>37</xdr:row>
      <xdr:rowOff>118321</xdr:rowOff>
    </xdr:to>
    <xdr:sp macro="" textlink="">
      <xdr:nvSpPr>
        <xdr:cNvPr id="318" name="円/楕円 317"/>
        <xdr:cNvSpPr/>
      </xdr:nvSpPr>
      <xdr:spPr>
        <a:xfrm>
          <a:off x="7810500" y="636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134848</xdr:rowOff>
    </xdr:from>
    <xdr:ext cx="599010" cy="259045"/>
    <xdr:sp macro="" textlink="">
      <xdr:nvSpPr>
        <xdr:cNvPr id="319" name="テキスト ボックス 318"/>
        <xdr:cNvSpPr txBox="1"/>
      </xdr:nvSpPr>
      <xdr:spPr>
        <a:xfrm>
          <a:off x="7561794" y="613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114,602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38340</xdr:rowOff>
    </xdr:from>
    <xdr:to>
      <xdr:col>10</xdr:col>
      <xdr:colOff>155575</xdr:colOff>
      <xdr:row>37</xdr:row>
      <xdr:rowOff>139940</xdr:rowOff>
    </xdr:to>
    <xdr:sp macro="" textlink="">
      <xdr:nvSpPr>
        <xdr:cNvPr id="320" name="円/楕円 319"/>
        <xdr:cNvSpPr/>
      </xdr:nvSpPr>
      <xdr:spPr>
        <a:xfrm>
          <a:off x="6921500" y="6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156467</xdr:rowOff>
    </xdr:from>
    <xdr:ext cx="599010" cy="259045"/>
    <xdr:sp macro="" textlink="">
      <xdr:nvSpPr>
        <xdr:cNvPr id="321" name="テキスト ボックス 320"/>
        <xdr:cNvSpPr txBox="1"/>
      </xdr:nvSpPr>
      <xdr:spPr>
        <a:xfrm>
          <a:off x="6672794" y="615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182,154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85571</xdr:rowOff>
    </xdr:from>
    <xdr:to>
      <xdr:col>15</xdr:col>
      <xdr:colOff>180975</xdr:colOff>
      <xdr:row>57</xdr:row>
      <xdr:rowOff>28453</xdr:rowOff>
    </xdr:to>
    <xdr:cxnSp macro="">
      <xdr:nvCxnSpPr>
        <xdr:cNvPr id="352" name="直線コネクタ 351"/>
        <xdr:cNvCxnSpPr/>
      </xdr:nvCxnSpPr>
      <xdr:spPr>
        <a:xfrm flipV="1">
          <a:off x="9639300" y="9515321"/>
          <a:ext cx="838200" cy="28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11179</xdr:rowOff>
    </xdr:from>
    <xdr:ext cx="599010" cy="259045"/>
    <xdr:sp macro="" textlink="">
      <xdr:nvSpPr>
        <xdr:cNvPr id="353" name="普通建設事業費平均値テキスト"/>
        <xdr:cNvSpPr txBox="1"/>
      </xdr:nvSpPr>
      <xdr:spPr>
        <a:xfrm>
          <a:off x="10528300" y="9612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28453</xdr:rowOff>
    </xdr:from>
    <xdr:to>
      <xdr:col>14</xdr:col>
      <xdr:colOff>28575</xdr:colOff>
      <xdr:row>57</xdr:row>
      <xdr:rowOff>147238</xdr:rowOff>
    </xdr:to>
    <xdr:cxnSp macro="">
      <xdr:nvCxnSpPr>
        <xdr:cNvPr id="355" name="直線コネクタ 354"/>
        <xdr:cNvCxnSpPr/>
      </xdr:nvCxnSpPr>
      <xdr:spPr>
        <a:xfrm flipV="1">
          <a:off x="8750300" y="9801103"/>
          <a:ext cx="889000" cy="11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27245</xdr:rowOff>
    </xdr:from>
    <xdr:to>
      <xdr:col>12</xdr:col>
      <xdr:colOff>511175</xdr:colOff>
      <xdr:row>57</xdr:row>
      <xdr:rowOff>147238</xdr:rowOff>
    </xdr:to>
    <xdr:cxnSp macro="">
      <xdr:nvCxnSpPr>
        <xdr:cNvPr id="358" name="直線コネクタ 357"/>
        <xdr:cNvCxnSpPr/>
      </xdr:nvCxnSpPr>
      <xdr:spPr>
        <a:xfrm>
          <a:off x="7861300" y="9799895"/>
          <a:ext cx="889000" cy="1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27245</xdr:rowOff>
    </xdr:from>
    <xdr:to>
      <xdr:col>11</xdr:col>
      <xdr:colOff>307975</xdr:colOff>
      <xdr:row>57</xdr:row>
      <xdr:rowOff>154932</xdr:rowOff>
    </xdr:to>
    <xdr:cxnSp macro="">
      <xdr:nvCxnSpPr>
        <xdr:cNvPr id="361" name="直線コネクタ 360"/>
        <xdr:cNvCxnSpPr/>
      </xdr:nvCxnSpPr>
      <xdr:spPr>
        <a:xfrm flipV="1">
          <a:off x="6972300" y="9799895"/>
          <a:ext cx="889000" cy="12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34771</xdr:rowOff>
    </xdr:from>
    <xdr:to>
      <xdr:col>15</xdr:col>
      <xdr:colOff>231775</xdr:colOff>
      <xdr:row>55</xdr:row>
      <xdr:rowOff>136371</xdr:rowOff>
    </xdr:to>
    <xdr:sp macro="" textlink="">
      <xdr:nvSpPr>
        <xdr:cNvPr id="371" name="円/楕円 370"/>
        <xdr:cNvSpPr/>
      </xdr:nvSpPr>
      <xdr:spPr>
        <a:xfrm>
          <a:off x="10426700" y="946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57648</xdr:rowOff>
    </xdr:from>
    <xdr:ext cx="599010" cy="259045"/>
    <xdr:sp macro="" textlink="">
      <xdr:nvSpPr>
        <xdr:cNvPr id="372" name="普通建設事業費該当値テキスト"/>
        <xdr:cNvSpPr txBox="1"/>
      </xdr:nvSpPr>
      <xdr:spPr>
        <a:xfrm>
          <a:off x="10528300" y="931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214,075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149103</xdr:rowOff>
    </xdr:from>
    <xdr:to>
      <xdr:col>14</xdr:col>
      <xdr:colOff>79375</xdr:colOff>
      <xdr:row>57</xdr:row>
      <xdr:rowOff>79253</xdr:rowOff>
    </xdr:to>
    <xdr:sp macro="" textlink="">
      <xdr:nvSpPr>
        <xdr:cNvPr id="373" name="円/楕円 372"/>
        <xdr:cNvSpPr/>
      </xdr:nvSpPr>
      <xdr:spPr>
        <a:xfrm>
          <a:off x="9588500" y="97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70380</xdr:rowOff>
    </xdr:from>
    <xdr:ext cx="599010" cy="259045"/>
    <xdr:sp macro="" textlink="">
      <xdr:nvSpPr>
        <xdr:cNvPr id="374" name="テキスト ボックス 373"/>
        <xdr:cNvSpPr txBox="1"/>
      </xdr:nvSpPr>
      <xdr:spPr>
        <a:xfrm>
          <a:off x="9339794" y="984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126,565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96438</xdr:rowOff>
    </xdr:from>
    <xdr:to>
      <xdr:col>12</xdr:col>
      <xdr:colOff>561975</xdr:colOff>
      <xdr:row>58</xdr:row>
      <xdr:rowOff>26588</xdr:rowOff>
    </xdr:to>
    <xdr:sp macro="" textlink="">
      <xdr:nvSpPr>
        <xdr:cNvPr id="375" name="円/楕円 374"/>
        <xdr:cNvSpPr/>
      </xdr:nvSpPr>
      <xdr:spPr>
        <a:xfrm>
          <a:off x="8699500" y="986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17715</xdr:rowOff>
    </xdr:from>
    <xdr:ext cx="534377" cy="259045"/>
    <xdr:sp macro="" textlink="">
      <xdr:nvSpPr>
        <xdr:cNvPr id="376" name="テキスト ボックス 375"/>
        <xdr:cNvSpPr txBox="1"/>
      </xdr:nvSpPr>
      <xdr:spPr>
        <a:xfrm>
          <a:off x="8483111" y="99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90,192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147895</xdr:rowOff>
    </xdr:from>
    <xdr:to>
      <xdr:col>11</xdr:col>
      <xdr:colOff>358775</xdr:colOff>
      <xdr:row>57</xdr:row>
      <xdr:rowOff>78045</xdr:rowOff>
    </xdr:to>
    <xdr:sp macro="" textlink="">
      <xdr:nvSpPr>
        <xdr:cNvPr id="377" name="円/楕円 376"/>
        <xdr:cNvSpPr/>
      </xdr:nvSpPr>
      <xdr:spPr>
        <a:xfrm>
          <a:off x="7810500" y="97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69172</xdr:rowOff>
    </xdr:from>
    <xdr:ext cx="599010" cy="259045"/>
    <xdr:sp macro="" textlink="">
      <xdr:nvSpPr>
        <xdr:cNvPr id="378" name="テキスト ボックス 377"/>
        <xdr:cNvSpPr txBox="1"/>
      </xdr:nvSpPr>
      <xdr:spPr>
        <a:xfrm>
          <a:off x="7561794" y="984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126,935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104132</xdr:rowOff>
    </xdr:from>
    <xdr:to>
      <xdr:col>10</xdr:col>
      <xdr:colOff>155575</xdr:colOff>
      <xdr:row>58</xdr:row>
      <xdr:rowOff>34282</xdr:rowOff>
    </xdr:to>
    <xdr:sp macro="" textlink="">
      <xdr:nvSpPr>
        <xdr:cNvPr id="379" name="円/楕円 378"/>
        <xdr:cNvSpPr/>
      </xdr:nvSpPr>
      <xdr:spPr>
        <a:xfrm>
          <a:off x="6921500" y="987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25409</xdr:rowOff>
    </xdr:from>
    <xdr:ext cx="534377" cy="259045"/>
    <xdr:sp macro="" textlink="">
      <xdr:nvSpPr>
        <xdr:cNvPr id="380" name="テキスト ボックス 379"/>
        <xdr:cNvSpPr txBox="1"/>
      </xdr:nvSpPr>
      <xdr:spPr>
        <a:xfrm>
          <a:off x="6705111" y="996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75772</xdr:rowOff>
    </xdr:from>
    <xdr:to>
      <xdr:col>15</xdr:col>
      <xdr:colOff>180975</xdr:colOff>
      <xdr:row>76</xdr:row>
      <xdr:rowOff>140238</xdr:rowOff>
    </xdr:to>
    <xdr:cxnSp macro="">
      <xdr:nvCxnSpPr>
        <xdr:cNvPr id="409" name="直線コネクタ 408"/>
        <xdr:cNvCxnSpPr/>
      </xdr:nvCxnSpPr>
      <xdr:spPr>
        <a:xfrm flipV="1">
          <a:off x="9639300" y="12934522"/>
          <a:ext cx="838200" cy="23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46006</xdr:rowOff>
    </xdr:from>
    <xdr:ext cx="534377" cy="259045"/>
    <xdr:sp macro="" textlink="">
      <xdr:nvSpPr>
        <xdr:cNvPr id="410" name="普通建設事業費 （ うち新規整備　）平均値テキスト"/>
        <xdr:cNvSpPr txBox="1"/>
      </xdr:nvSpPr>
      <xdr:spPr>
        <a:xfrm>
          <a:off x="10528300" y="132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24972</xdr:rowOff>
    </xdr:from>
    <xdr:to>
      <xdr:col>15</xdr:col>
      <xdr:colOff>231775</xdr:colOff>
      <xdr:row>75</xdr:row>
      <xdr:rowOff>126572</xdr:rowOff>
    </xdr:to>
    <xdr:sp macro="" textlink="">
      <xdr:nvSpPr>
        <xdr:cNvPr id="419" name="円/楕円 418"/>
        <xdr:cNvSpPr/>
      </xdr:nvSpPr>
      <xdr:spPr>
        <a:xfrm>
          <a:off x="10426700" y="1288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47849</xdr:rowOff>
    </xdr:from>
    <xdr:ext cx="599010" cy="259045"/>
    <xdr:sp macro="" textlink="">
      <xdr:nvSpPr>
        <xdr:cNvPr id="420" name="普通建設事業費 （ うち新規整備　）該当値テキスト"/>
        <xdr:cNvSpPr txBox="1"/>
      </xdr:nvSpPr>
      <xdr:spPr>
        <a:xfrm>
          <a:off x="10528300" y="1273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171,779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89438</xdr:rowOff>
    </xdr:from>
    <xdr:to>
      <xdr:col>14</xdr:col>
      <xdr:colOff>79375</xdr:colOff>
      <xdr:row>77</xdr:row>
      <xdr:rowOff>19588</xdr:rowOff>
    </xdr:to>
    <xdr:sp macro="" textlink="">
      <xdr:nvSpPr>
        <xdr:cNvPr id="421" name="円/楕円 420"/>
        <xdr:cNvSpPr/>
      </xdr:nvSpPr>
      <xdr:spPr>
        <a:xfrm>
          <a:off x="9588500" y="131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36114</xdr:rowOff>
    </xdr:from>
    <xdr:ext cx="599010" cy="259045"/>
    <xdr:sp macro="" textlink="">
      <xdr:nvSpPr>
        <xdr:cNvPr id="422" name="テキスト ボックス 421"/>
        <xdr:cNvSpPr txBox="1"/>
      </xdr:nvSpPr>
      <xdr:spPr>
        <a:xfrm>
          <a:off x="9339794" y="128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594</xdr:rowOff>
    </xdr:from>
    <xdr:to>
      <xdr:col>15</xdr:col>
      <xdr:colOff>180975</xdr:colOff>
      <xdr:row>99</xdr:row>
      <xdr:rowOff>10499</xdr:rowOff>
    </xdr:to>
    <xdr:cxnSp macro="">
      <xdr:nvCxnSpPr>
        <xdr:cNvPr id="451" name="直線コネクタ 450"/>
        <xdr:cNvCxnSpPr/>
      </xdr:nvCxnSpPr>
      <xdr:spPr>
        <a:xfrm flipV="1">
          <a:off x="9639300" y="16974144"/>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121244</xdr:rowOff>
    </xdr:from>
    <xdr:to>
      <xdr:col>15</xdr:col>
      <xdr:colOff>231775</xdr:colOff>
      <xdr:row>99</xdr:row>
      <xdr:rowOff>51394</xdr:rowOff>
    </xdr:to>
    <xdr:sp macro="" textlink="">
      <xdr:nvSpPr>
        <xdr:cNvPr id="461" name="円/楕円 460"/>
        <xdr:cNvSpPr/>
      </xdr:nvSpPr>
      <xdr:spPr>
        <a:xfrm>
          <a:off x="10426700" y="1692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36171</xdr:rowOff>
    </xdr:from>
    <xdr:ext cx="534377" cy="259045"/>
    <xdr:sp macro="" textlink="">
      <xdr:nvSpPr>
        <xdr:cNvPr id="462" name="普通建設事業費 （ うち更新整備　）該当値テキスト"/>
        <xdr:cNvSpPr txBox="1"/>
      </xdr:nvSpPr>
      <xdr:spPr>
        <a:xfrm>
          <a:off x="10528300" y="1683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131149</xdr:rowOff>
    </xdr:from>
    <xdr:to>
      <xdr:col>14</xdr:col>
      <xdr:colOff>79375</xdr:colOff>
      <xdr:row>99</xdr:row>
      <xdr:rowOff>61299</xdr:rowOff>
    </xdr:to>
    <xdr:sp macro="" textlink="">
      <xdr:nvSpPr>
        <xdr:cNvPr id="463" name="円/楕円 462"/>
        <xdr:cNvSpPr/>
      </xdr:nvSpPr>
      <xdr:spPr>
        <a:xfrm>
          <a:off x="9588500" y="169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52426</xdr:rowOff>
    </xdr:from>
    <xdr:ext cx="469744" cy="259045"/>
    <xdr:sp macro="" textlink="">
      <xdr:nvSpPr>
        <xdr:cNvPr id="464" name="テキスト ボックス 463"/>
        <xdr:cNvSpPr txBox="1"/>
      </xdr:nvSpPr>
      <xdr:spPr>
        <a:xfrm>
          <a:off x="9404427" y="1702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36,655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33415</xdr:rowOff>
    </xdr:from>
    <xdr:to>
      <xdr:col>23</xdr:col>
      <xdr:colOff>517525</xdr:colOff>
      <xdr:row>38</xdr:row>
      <xdr:rowOff>139700</xdr:rowOff>
    </xdr:to>
    <xdr:cxnSp macro="">
      <xdr:nvCxnSpPr>
        <xdr:cNvPr id="491" name="直線コネクタ 490"/>
        <xdr:cNvCxnSpPr/>
      </xdr:nvCxnSpPr>
      <xdr:spPr>
        <a:xfrm>
          <a:off x="15481300" y="6548515"/>
          <a:ext cx="838200" cy="10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76488</xdr:rowOff>
    </xdr:from>
    <xdr:to>
      <xdr:col>22</xdr:col>
      <xdr:colOff>365125</xdr:colOff>
      <xdr:row>38</xdr:row>
      <xdr:rowOff>33415</xdr:rowOff>
    </xdr:to>
    <xdr:cxnSp macro="">
      <xdr:nvCxnSpPr>
        <xdr:cNvPr id="494" name="直線コネクタ 493"/>
        <xdr:cNvCxnSpPr/>
      </xdr:nvCxnSpPr>
      <xdr:spPr>
        <a:xfrm>
          <a:off x="14592300" y="6420138"/>
          <a:ext cx="889000" cy="12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152037</xdr:rowOff>
    </xdr:from>
    <xdr:ext cx="469744" cy="259045"/>
    <xdr:sp macro="" textlink="">
      <xdr:nvSpPr>
        <xdr:cNvPr id="496" name="テキスト ボックス 495"/>
        <xdr:cNvSpPr txBox="1"/>
      </xdr:nvSpPr>
      <xdr:spPr>
        <a:xfrm>
          <a:off x="15246427" y="66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35559</xdr:rowOff>
    </xdr:from>
    <xdr:to>
      <xdr:col>21</xdr:col>
      <xdr:colOff>161925</xdr:colOff>
      <xdr:row>37</xdr:row>
      <xdr:rowOff>76488</xdr:rowOff>
    </xdr:to>
    <xdr:cxnSp macro="">
      <xdr:nvCxnSpPr>
        <xdr:cNvPr id="497" name="直線コネクタ 496"/>
        <xdr:cNvCxnSpPr/>
      </xdr:nvCxnSpPr>
      <xdr:spPr>
        <a:xfrm>
          <a:off x="13703300" y="6379209"/>
          <a:ext cx="889000" cy="4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147397</xdr:rowOff>
    </xdr:from>
    <xdr:ext cx="469744" cy="259045"/>
    <xdr:sp macro="" textlink="">
      <xdr:nvSpPr>
        <xdr:cNvPr id="499" name="テキスト ボックス 498"/>
        <xdr:cNvSpPr txBox="1"/>
      </xdr:nvSpPr>
      <xdr:spPr>
        <a:xfrm>
          <a:off x="14357427" y="66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35559</xdr:rowOff>
    </xdr:from>
    <xdr:to>
      <xdr:col>19</xdr:col>
      <xdr:colOff>644525</xdr:colOff>
      <xdr:row>37</xdr:row>
      <xdr:rowOff>64719</xdr:rowOff>
    </xdr:to>
    <xdr:cxnSp macro="">
      <xdr:nvCxnSpPr>
        <xdr:cNvPr id="500" name="直線コネクタ 499"/>
        <xdr:cNvCxnSpPr/>
      </xdr:nvCxnSpPr>
      <xdr:spPr>
        <a:xfrm flipV="1">
          <a:off x="12814300" y="6379209"/>
          <a:ext cx="889000" cy="2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130247</xdr:rowOff>
    </xdr:from>
    <xdr:ext cx="534377" cy="259045"/>
    <xdr:sp macro="" textlink="">
      <xdr:nvSpPr>
        <xdr:cNvPr id="502" name="テキスト ボックス 501"/>
        <xdr:cNvSpPr txBox="1"/>
      </xdr:nvSpPr>
      <xdr:spPr>
        <a:xfrm>
          <a:off x="13436111" y="66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140959</xdr:rowOff>
    </xdr:from>
    <xdr:ext cx="469744" cy="259045"/>
    <xdr:sp macro="" textlink="">
      <xdr:nvSpPr>
        <xdr:cNvPr id="504" name="テキスト ボックス 503"/>
        <xdr:cNvSpPr txBox="1"/>
      </xdr:nvSpPr>
      <xdr:spPr>
        <a:xfrm>
          <a:off x="12579427" y="665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249299" cy="259045"/>
    <xdr:sp macro="" textlink="">
      <xdr:nvSpPr>
        <xdr:cNvPr id="511" name="災害復旧事業費該当値テキスト"/>
        <xdr:cNvSpPr txBox="1"/>
      </xdr:nvSpPr>
      <xdr:spPr>
        <a:xfrm>
          <a:off x="16370300" y="65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154065</xdr:rowOff>
    </xdr:from>
    <xdr:to>
      <xdr:col>22</xdr:col>
      <xdr:colOff>415925</xdr:colOff>
      <xdr:row>38</xdr:row>
      <xdr:rowOff>84215</xdr:rowOff>
    </xdr:to>
    <xdr:sp macro="" textlink="">
      <xdr:nvSpPr>
        <xdr:cNvPr id="512" name="円/楕円 511"/>
        <xdr:cNvSpPr/>
      </xdr:nvSpPr>
      <xdr:spPr>
        <a:xfrm>
          <a:off x="15430500" y="64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100742</xdr:rowOff>
    </xdr:from>
    <xdr:ext cx="534377" cy="259045"/>
    <xdr:sp macro="" textlink="">
      <xdr:nvSpPr>
        <xdr:cNvPr id="513" name="テキスト ボックス 512"/>
        <xdr:cNvSpPr txBox="1"/>
      </xdr:nvSpPr>
      <xdr:spPr>
        <a:xfrm>
          <a:off x="15214111" y="627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25688</xdr:rowOff>
    </xdr:from>
    <xdr:to>
      <xdr:col>21</xdr:col>
      <xdr:colOff>212725</xdr:colOff>
      <xdr:row>37</xdr:row>
      <xdr:rowOff>127288</xdr:rowOff>
    </xdr:to>
    <xdr:sp macro="" textlink="">
      <xdr:nvSpPr>
        <xdr:cNvPr id="514" name="円/楕円 513"/>
        <xdr:cNvSpPr/>
      </xdr:nvSpPr>
      <xdr:spPr>
        <a:xfrm>
          <a:off x="14541500" y="636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143815</xdr:rowOff>
    </xdr:from>
    <xdr:ext cx="534377" cy="259045"/>
    <xdr:sp macro="" textlink="">
      <xdr:nvSpPr>
        <xdr:cNvPr id="515" name="テキスト ボックス 514"/>
        <xdr:cNvSpPr txBox="1"/>
      </xdr:nvSpPr>
      <xdr:spPr>
        <a:xfrm>
          <a:off x="14325111" y="614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51,326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156209</xdr:rowOff>
    </xdr:from>
    <xdr:to>
      <xdr:col>20</xdr:col>
      <xdr:colOff>9525</xdr:colOff>
      <xdr:row>37</xdr:row>
      <xdr:rowOff>86359</xdr:rowOff>
    </xdr:to>
    <xdr:sp macro="" textlink="">
      <xdr:nvSpPr>
        <xdr:cNvPr id="516" name="円/楕円 515"/>
        <xdr:cNvSpPr/>
      </xdr:nvSpPr>
      <xdr:spPr>
        <a:xfrm>
          <a:off x="13652500" y="632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102886</xdr:rowOff>
    </xdr:from>
    <xdr:ext cx="534377" cy="259045"/>
    <xdr:sp macro="" textlink="">
      <xdr:nvSpPr>
        <xdr:cNvPr id="517" name="テキスト ボックス 516"/>
        <xdr:cNvSpPr txBox="1"/>
      </xdr:nvSpPr>
      <xdr:spPr>
        <a:xfrm>
          <a:off x="13436111" y="610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60,278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13919</xdr:rowOff>
    </xdr:from>
    <xdr:to>
      <xdr:col>18</xdr:col>
      <xdr:colOff>492125</xdr:colOff>
      <xdr:row>37</xdr:row>
      <xdr:rowOff>115519</xdr:rowOff>
    </xdr:to>
    <xdr:sp macro="" textlink="">
      <xdr:nvSpPr>
        <xdr:cNvPr id="518" name="円/楕円 517"/>
        <xdr:cNvSpPr/>
      </xdr:nvSpPr>
      <xdr:spPr>
        <a:xfrm>
          <a:off x="12763500" y="63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132046</xdr:rowOff>
    </xdr:from>
    <xdr:ext cx="534377" cy="259045"/>
    <xdr:sp macro="" textlink="">
      <xdr:nvSpPr>
        <xdr:cNvPr id="519" name="テキスト ボックス 518"/>
        <xdr:cNvSpPr txBox="1"/>
      </xdr:nvSpPr>
      <xdr:spPr>
        <a:xfrm>
          <a:off x="12547111" y="61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60,235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52896</xdr:rowOff>
    </xdr:from>
    <xdr:to>
      <xdr:col>23</xdr:col>
      <xdr:colOff>517525</xdr:colOff>
      <xdr:row>76</xdr:row>
      <xdr:rowOff>53198</xdr:rowOff>
    </xdr:to>
    <xdr:cxnSp macro="">
      <xdr:nvCxnSpPr>
        <xdr:cNvPr id="601" name="直線コネクタ 600"/>
        <xdr:cNvCxnSpPr/>
      </xdr:nvCxnSpPr>
      <xdr:spPr>
        <a:xfrm flipV="1">
          <a:off x="15481300" y="13083096"/>
          <a:ext cx="8382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171266</xdr:rowOff>
    </xdr:from>
    <xdr:to>
      <xdr:col>22</xdr:col>
      <xdr:colOff>365125</xdr:colOff>
      <xdr:row>76</xdr:row>
      <xdr:rowOff>53198</xdr:rowOff>
    </xdr:to>
    <xdr:cxnSp macro="">
      <xdr:nvCxnSpPr>
        <xdr:cNvPr id="604" name="直線コネクタ 603"/>
        <xdr:cNvCxnSpPr/>
      </xdr:nvCxnSpPr>
      <xdr:spPr>
        <a:xfrm>
          <a:off x="14592300" y="13030016"/>
          <a:ext cx="889000" cy="5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147651</xdr:rowOff>
    </xdr:from>
    <xdr:to>
      <xdr:col>21</xdr:col>
      <xdr:colOff>161925</xdr:colOff>
      <xdr:row>75</xdr:row>
      <xdr:rowOff>171266</xdr:rowOff>
    </xdr:to>
    <xdr:cxnSp macro="">
      <xdr:nvCxnSpPr>
        <xdr:cNvPr id="607" name="直線コネクタ 606"/>
        <xdr:cNvCxnSpPr/>
      </xdr:nvCxnSpPr>
      <xdr:spPr>
        <a:xfrm>
          <a:off x="13703300" y="13006401"/>
          <a:ext cx="8890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127474</xdr:rowOff>
    </xdr:from>
    <xdr:to>
      <xdr:col>19</xdr:col>
      <xdr:colOff>644525</xdr:colOff>
      <xdr:row>75</xdr:row>
      <xdr:rowOff>147651</xdr:rowOff>
    </xdr:to>
    <xdr:cxnSp macro="">
      <xdr:nvCxnSpPr>
        <xdr:cNvPr id="610" name="直線コネクタ 609"/>
        <xdr:cNvCxnSpPr/>
      </xdr:nvCxnSpPr>
      <xdr:spPr>
        <a:xfrm>
          <a:off x="12814300" y="12986224"/>
          <a:ext cx="889000" cy="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2096</xdr:rowOff>
    </xdr:from>
    <xdr:to>
      <xdr:col>23</xdr:col>
      <xdr:colOff>568325</xdr:colOff>
      <xdr:row>76</xdr:row>
      <xdr:rowOff>103696</xdr:rowOff>
    </xdr:to>
    <xdr:sp macro="" textlink="">
      <xdr:nvSpPr>
        <xdr:cNvPr id="620" name="円/楕円 619"/>
        <xdr:cNvSpPr/>
      </xdr:nvSpPr>
      <xdr:spPr>
        <a:xfrm>
          <a:off x="16268700" y="130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151973</xdr:rowOff>
    </xdr:from>
    <xdr:ext cx="534377" cy="259045"/>
    <xdr:sp macro="" textlink="">
      <xdr:nvSpPr>
        <xdr:cNvPr id="621" name="公債費該当値テキスト"/>
        <xdr:cNvSpPr txBox="1"/>
      </xdr:nvSpPr>
      <xdr:spPr>
        <a:xfrm>
          <a:off x="16370300" y="1301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93,986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2398</xdr:rowOff>
    </xdr:from>
    <xdr:to>
      <xdr:col>22</xdr:col>
      <xdr:colOff>415925</xdr:colOff>
      <xdr:row>76</xdr:row>
      <xdr:rowOff>103998</xdr:rowOff>
    </xdr:to>
    <xdr:sp macro="" textlink="">
      <xdr:nvSpPr>
        <xdr:cNvPr id="622" name="円/楕円 621"/>
        <xdr:cNvSpPr/>
      </xdr:nvSpPr>
      <xdr:spPr>
        <a:xfrm>
          <a:off x="15430500" y="130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95125</xdr:rowOff>
    </xdr:from>
    <xdr:ext cx="534377" cy="259045"/>
    <xdr:sp macro="" textlink="">
      <xdr:nvSpPr>
        <xdr:cNvPr id="623" name="テキスト ボックス 622"/>
        <xdr:cNvSpPr txBox="1"/>
      </xdr:nvSpPr>
      <xdr:spPr>
        <a:xfrm>
          <a:off x="15214111" y="1312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120465</xdr:rowOff>
    </xdr:from>
    <xdr:to>
      <xdr:col>21</xdr:col>
      <xdr:colOff>212725</xdr:colOff>
      <xdr:row>76</xdr:row>
      <xdr:rowOff>50614</xdr:rowOff>
    </xdr:to>
    <xdr:sp macro="" textlink="">
      <xdr:nvSpPr>
        <xdr:cNvPr id="624" name="円/楕円 623"/>
        <xdr:cNvSpPr/>
      </xdr:nvSpPr>
      <xdr:spPr>
        <a:xfrm>
          <a:off x="14541500" y="12979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41743</xdr:rowOff>
    </xdr:from>
    <xdr:ext cx="599010" cy="259045"/>
    <xdr:sp macro="" textlink="">
      <xdr:nvSpPr>
        <xdr:cNvPr id="625" name="テキスト ボックス 624"/>
        <xdr:cNvSpPr txBox="1"/>
      </xdr:nvSpPr>
      <xdr:spPr>
        <a:xfrm>
          <a:off x="14292794" y="1307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105,596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96851</xdr:rowOff>
    </xdr:from>
    <xdr:to>
      <xdr:col>20</xdr:col>
      <xdr:colOff>9525</xdr:colOff>
      <xdr:row>76</xdr:row>
      <xdr:rowOff>27000</xdr:rowOff>
    </xdr:to>
    <xdr:sp macro="" textlink="">
      <xdr:nvSpPr>
        <xdr:cNvPr id="626" name="円/楕円 625"/>
        <xdr:cNvSpPr/>
      </xdr:nvSpPr>
      <xdr:spPr>
        <a:xfrm>
          <a:off x="13652500" y="129556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18128</xdr:rowOff>
    </xdr:from>
    <xdr:ext cx="599010" cy="259045"/>
    <xdr:sp macro="" textlink="">
      <xdr:nvSpPr>
        <xdr:cNvPr id="627" name="テキスト ボックス 626"/>
        <xdr:cNvSpPr txBox="1"/>
      </xdr:nvSpPr>
      <xdr:spPr>
        <a:xfrm>
          <a:off x="13403794" y="1304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110,761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76674</xdr:rowOff>
    </xdr:from>
    <xdr:to>
      <xdr:col>18</xdr:col>
      <xdr:colOff>492125</xdr:colOff>
      <xdr:row>76</xdr:row>
      <xdr:rowOff>6824</xdr:rowOff>
    </xdr:to>
    <xdr:sp macro="" textlink="">
      <xdr:nvSpPr>
        <xdr:cNvPr id="628" name="円/楕円 627"/>
        <xdr:cNvSpPr/>
      </xdr:nvSpPr>
      <xdr:spPr>
        <a:xfrm>
          <a:off x="12763500" y="1293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169401</xdr:rowOff>
    </xdr:from>
    <xdr:ext cx="599010" cy="259045"/>
    <xdr:sp macro="" textlink="">
      <xdr:nvSpPr>
        <xdr:cNvPr id="629" name="テキスト ボックス 628"/>
        <xdr:cNvSpPr txBox="1"/>
      </xdr:nvSpPr>
      <xdr:spPr>
        <a:xfrm>
          <a:off x="12514794" y="1302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79,598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11285</xdr:rowOff>
    </xdr:from>
    <xdr:to>
      <xdr:col>23</xdr:col>
      <xdr:colOff>517525</xdr:colOff>
      <xdr:row>95</xdr:row>
      <xdr:rowOff>76836</xdr:rowOff>
    </xdr:to>
    <xdr:cxnSp macro="">
      <xdr:nvCxnSpPr>
        <xdr:cNvPr id="654" name="直線コネクタ 653"/>
        <xdr:cNvCxnSpPr/>
      </xdr:nvCxnSpPr>
      <xdr:spPr>
        <a:xfrm>
          <a:off x="15481300" y="16299035"/>
          <a:ext cx="838200" cy="6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17235</xdr:rowOff>
    </xdr:from>
    <xdr:ext cx="534377" cy="259045"/>
    <xdr:sp macro="" textlink="">
      <xdr:nvSpPr>
        <xdr:cNvPr id="655" name="積立金平均値テキスト"/>
        <xdr:cNvSpPr txBox="1"/>
      </xdr:nvSpPr>
      <xdr:spPr>
        <a:xfrm>
          <a:off x="16370300" y="16476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58479</xdr:rowOff>
    </xdr:from>
    <xdr:to>
      <xdr:col>22</xdr:col>
      <xdr:colOff>365125</xdr:colOff>
      <xdr:row>95</xdr:row>
      <xdr:rowOff>11285</xdr:rowOff>
    </xdr:to>
    <xdr:cxnSp macro="">
      <xdr:nvCxnSpPr>
        <xdr:cNvPr id="657" name="直線コネクタ 656"/>
        <xdr:cNvCxnSpPr/>
      </xdr:nvCxnSpPr>
      <xdr:spPr>
        <a:xfrm>
          <a:off x="14592300" y="16174779"/>
          <a:ext cx="889000" cy="1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15674</xdr:rowOff>
    </xdr:from>
    <xdr:ext cx="534377" cy="259045"/>
    <xdr:sp macro="" textlink="">
      <xdr:nvSpPr>
        <xdr:cNvPr id="659" name="テキスト ボックス 658"/>
        <xdr:cNvSpPr txBox="1"/>
      </xdr:nvSpPr>
      <xdr:spPr>
        <a:xfrm>
          <a:off x="15214111" y="166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58479</xdr:rowOff>
    </xdr:from>
    <xdr:to>
      <xdr:col>21</xdr:col>
      <xdr:colOff>161925</xdr:colOff>
      <xdr:row>94</xdr:row>
      <xdr:rowOff>108902</xdr:rowOff>
    </xdr:to>
    <xdr:cxnSp macro="">
      <xdr:nvCxnSpPr>
        <xdr:cNvPr id="660" name="直線コネクタ 659"/>
        <xdr:cNvCxnSpPr/>
      </xdr:nvCxnSpPr>
      <xdr:spPr>
        <a:xfrm flipV="1">
          <a:off x="13703300" y="16174779"/>
          <a:ext cx="889000" cy="5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93890</xdr:rowOff>
    </xdr:from>
    <xdr:ext cx="534377" cy="259045"/>
    <xdr:sp macro="" textlink="">
      <xdr:nvSpPr>
        <xdr:cNvPr id="662" name="テキスト ボックス 661"/>
        <xdr:cNvSpPr txBox="1"/>
      </xdr:nvSpPr>
      <xdr:spPr>
        <a:xfrm>
          <a:off x="14325111" y="165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108902</xdr:rowOff>
    </xdr:from>
    <xdr:to>
      <xdr:col>19</xdr:col>
      <xdr:colOff>644525</xdr:colOff>
      <xdr:row>95</xdr:row>
      <xdr:rowOff>104879</xdr:rowOff>
    </xdr:to>
    <xdr:cxnSp macro="">
      <xdr:nvCxnSpPr>
        <xdr:cNvPr id="663" name="直線コネクタ 662"/>
        <xdr:cNvCxnSpPr/>
      </xdr:nvCxnSpPr>
      <xdr:spPr>
        <a:xfrm flipV="1">
          <a:off x="12814300" y="16225202"/>
          <a:ext cx="889000" cy="16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129506</xdr:rowOff>
    </xdr:from>
    <xdr:ext cx="534377" cy="259045"/>
    <xdr:sp macro="" textlink="">
      <xdr:nvSpPr>
        <xdr:cNvPr id="665" name="テキスト ボックス 664"/>
        <xdr:cNvSpPr txBox="1"/>
      </xdr:nvSpPr>
      <xdr:spPr>
        <a:xfrm>
          <a:off x="13436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135673</xdr:rowOff>
    </xdr:from>
    <xdr:ext cx="534377" cy="259045"/>
    <xdr:sp macro="" textlink="">
      <xdr:nvSpPr>
        <xdr:cNvPr id="667" name="テキスト ボックス 666"/>
        <xdr:cNvSpPr txBox="1"/>
      </xdr:nvSpPr>
      <xdr:spPr>
        <a:xfrm>
          <a:off x="12547111" y="165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26036</xdr:rowOff>
    </xdr:from>
    <xdr:to>
      <xdr:col>23</xdr:col>
      <xdr:colOff>568325</xdr:colOff>
      <xdr:row>95</xdr:row>
      <xdr:rowOff>127636</xdr:rowOff>
    </xdr:to>
    <xdr:sp macro="" textlink="">
      <xdr:nvSpPr>
        <xdr:cNvPr id="673" name="円/楕円 672"/>
        <xdr:cNvSpPr/>
      </xdr:nvSpPr>
      <xdr:spPr>
        <a:xfrm>
          <a:off x="16268700" y="1631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48913</xdr:rowOff>
    </xdr:from>
    <xdr:ext cx="534377" cy="259045"/>
    <xdr:sp macro="" textlink="">
      <xdr:nvSpPr>
        <xdr:cNvPr id="674" name="積立金該当値テキスト"/>
        <xdr:cNvSpPr txBox="1"/>
      </xdr:nvSpPr>
      <xdr:spPr>
        <a:xfrm>
          <a:off x="16370300" y="1616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81,000</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131935</xdr:rowOff>
    </xdr:from>
    <xdr:to>
      <xdr:col>22</xdr:col>
      <xdr:colOff>415925</xdr:colOff>
      <xdr:row>95</xdr:row>
      <xdr:rowOff>62085</xdr:rowOff>
    </xdr:to>
    <xdr:sp macro="" textlink="">
      <xdr:nvSpPr>
        <xdr:cNvPr id="675" name="円/楕円 674"/>
        <xdr:cNvSpPr/>
      </xdr:nvSpPr>
      <xdr:spPr>
        <a:xfrm>
          <a:off x="15430500" y="162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78612</xdr:rowOff>
    </xdr:from>
    <xdr:ext cx="534377" cy="259045"/>
    <xdr:sp macro="" textlink="">
      <xdr:nvSpPr>
        <xdr:cNvPr id="676" name="テキスト ボックス 675"/>
        <xdr:cNvSpPr txBox="1"/>
      </xdr:nvSpPr>
      <xdr:spPr>
        <a:xfrm>
          <a:off x="15214111" y="1602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92,470</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7679</xdr:rowOff>
    </xdr:from>
    <xdr:to>
      <xdr:col>21</xdr:col>
      <xdr:colOff>212725</xdr:colOff>
      <xdr:row>94</xdr:row>
      <xdr:rowOff>109279</xdr:rowOff>
    </xdr:to>
    <xdr:sp macro="" textlink="">
      <xdr:nvSpPr>
        <xdr:cNvPr id="677" name="円/楕円 676"/>
        <xdr:cNvSpPr/>
      </xdr:nvSpPr>
      <xdr:spPr>
        <a:xfrm>
          <a:off x="14541500" y="161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125806</xdr:rowOff>
    </xdr:from>
    <xdr:ext cx="599010" cy="259045"/>
    <xdr:sp macro="" textlink="">
      <xdr:nvSpPr>
        <xdr:cNvPr id="678" name="テキスト ボックス 677"/>
        <xdr:cNvSpPr txBox="1"/>
      </xdr:nvSpPr>
      <xdr:spPr>
        <a:xfrm>
          <a:off x="14292794" y="1589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114,212</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58102</xdr:rowOff>
    </xdr:from>
    <xdr:to>
      <xdr:col>20</xdr:col>
      <xdr:colOff>9525</xdr:colOff>
      <xdr:row>94</xdr:row>
      <xdr:rowOff>159702</xdr:rowOff>
    </xdr:to>
    <xdr:sp macro="" textlink="">
      <xdr:nvSpPr>
        <xdr:cNvPr id="679" name="円/楕円 678"/>
        <xdr:cNvSpPr/>
      </xdr:nvSpPr>
      <xdr:spPr>
        <a:xfrm>
          <a:off x="13652500" y="161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4779</xdr:rowOff>
    </xdr:from>
    <xdr:ext cx="599010" cy="259045"/>
    <xdr:sp macro="" textlink="">
      <xdr:nvSpPr>
        <xdr:cNvPr id="680" name="テキスト ボックス 679"/>
        <xdr:cNvSpPr txBox="1"/>
      </xdr:nvSpPr>
      <xdr:spPr>
        <a:xfrm>
          <a:off x="13403794" y="1594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105,389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54079</xdr:rowOff>
    </xdr:from>
    <xdr:to>
      <xdr:col>18</xdr:col>
      <xdr:colOff>492125</xdr:colOff>
      <xdr:row>95</xdr:row>
      <xdr:rowOff>155679</xdr:rowOff>
    </xdr:to>
    <xdr:sp macro="" textlink="">
      <xdr:nvSpPr>
        <xdr:cNvPr id="681" name="円/楕円 680"/>
        <xdr:cNvSpPr/>
      </xdr:nvSpPr>
      <xdr:spPr>
        <a:xfrm>
          <a:off x="12763500" y="1634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756</xdr:rowOff>
    </xdr:from>
    <xdr:ext cx="534377" cy="259045"/>
    <xdr:sp macro="" textlink="">
      <xdr:nvSpPr>
        <xdr:cNvPr id="682" name="テキスト ボックス 681"/>
        <xdr:cNvSpPr txBox="1"/>
      </xdr:nvSpPr>
      <xdr:spPr>
        <a:xfrm>
          <a:off x="12547111" y="1611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8190</xdr:rowOff>
    </xdr:from>
    <xdr:to>
      <xdr:col>32</xdr:col>
      <xdr:colOff>187325</xdr:colOff>
      <xdr:row>39</xdr:row>
      <xdr:rowOff>98878</xdr:rowOff>
    </xdr:to>
    <xdr:cxnSp macro="">
      <xdr:nvCxnSpPr>
        <xdr:cNvPr id="713" name="直線コネクタ 712"/>
        <xdr:cNvCxnSpPr/>
      </xdr:nvCxnSpPr>
      <xdr:spPr>
        <a:xfrm>
          <a:off x="21323300" y="6180390"/>
          <a:ext cx="838200" cy="60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8190</xdr:rowOff>
    </xdr:from>
    <xdr:to>
      <xdr:col>31</xdr:col>
      <xdr:colOff>34925</xdr:colOff>
      <xdr:row>39</xdr:row>
      <xdr:rowOff>53942</xdr:rowOff>
    </xdr:to>
    <xdr:cxnSp macro="">
      <xdr:nvCxnSpPr>
        <xdr:cNvPr id="716" name="直線コネクタ 715"/>
        <xdr:cNvCxnSpPr/>
      </xdr:nvCxnSpPr>
      <xdr:spPr>
        <a:xfrm flipV="1">
          <a:off x="20434300" y="6180390"/>
          <a:ext cx="889000" cy="56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166964</xdr:rowOff>
    </xdr:from>
    <xdr:ext cx="469744" cy="259045"/>
    <xdr:sp macro="" textlink="">
      <xdr:nvSpPr>
        <xdr:cNvPr id="718" name="テキスト ボックス 717"/>
        <xdr:cNvSpPr txBox="1"/>
      </xdr:nvSpPr>
      <xdr:spPr>
        <a:xfrm>
          <a:off x="21088427" y="668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53942</xdr:rowOff>
    </xdr:from>
    <xdr:to>
      <xdr:col>29</xdr:col>
      <xdr:colOff>517525</xdr:colOff>
      <xdr:row>39</xdr:row>
      <xdr:rowOff>91367</xdr:rowOff>
    </xdr:to>
    <xdr:cxnSp macro="">
      <xdr:nvCxnSpPr>
        <xdr:cNvPr id="719" name="直線コネクタ 718"/>
        <xdr:cNvCxnSpPr/>
      </xdr:nvCxnSpPr>
      <xdr:spPr>
        <a:xfrm flipV="1">
          <a:off x="19545300" y="6740492"/>
          <a:ext cx="889000" cy="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147962</xdr:rowOff>
    </xdr:from>
    <xdr:to>
      <xdr:col>28</xdr:col>
      <xdr:colOff>314325</xdr:colOff>
      <xdr:row>39</xdr:row>
      <xdr:rowOff>91367</xdr:rowOff>
    </xdr:to>
    <xdr:cxnSp macro="">
      <xdr:nvCxnSpPr>
        <xdr:cNvPr id="722" name="直線コネクタ 721"/>
        <xdr:cNvCxnSpPr/>
      </xdr:nvCxnSpPr>
      <xdr:spPr>
        <a:xfrm>
          <a:off x="18656300" y="6663062"/>
          <a:ext cx="889000" cy="1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65367</xdr:rowOff>
    </xdr:from>
    <xdr:ext cx="469744" cy="259045"/>
    <xdr:sp macro="" textlink="">
      <xdr:nvSpPr>
        <xdr:cNvPr id="726" name="テキスト ボックス 725"/>
        <xdr:cNvSpPr txBox="1"/>
      </xdr:nvSpPr>
      <xdr:spPr>
        <a:xfrm>
          <a:off x="18421427" y="675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2" name="円/楕円 73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128840</xdr:rowOff>
    </xdr:from>
    <xdr:to>
      <xdr:col>31</xdr:col>
      <xdr:colOff>85725</xdr:colOff>
      <xdr:row>36</xdr:row>
      <xdr:rowOff>58990</xdr:rowOff>
    </xdr:to>
    <xdr:sp macro="" textlink="">
      <xdr:nvSpPr>
        <xdr:cNvPr id="734" name="円/楕円 733"/>
        <xdr:cNvSpPr/>
      </xdr:nvSpPr>
      <xdr:spPr>
        <a:xfrm>
          <a:off x="21272500" y="61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34</xdr:row>
      <xdr:rowOff>75517</xdr:rowOff>
    </xdr:from>
    <xdr:ext cx="534377" cy="259045"/>
    <xdr:sp macro="" textlink="">
      <xdr:nvSpPr>
        <xdr:cNvPr id="735" name="テキスト ボックス 734"/>
        <xdr:cNvSpPr txBox="1"/>
      </xdr:nvSpPr>
      <xdr:spPr>
        <a:xfrm>
          <a:off x="21056111" y="590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18,527</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3142</xdr:rowOff>
    </xdr:from>
    <xdr:to>
      <xdr:col>29</xdr:col>
      <xdr:colOff>568325</xdr:colOff>
      <xdr:row>39</xdr:row>
      <xdr:rowOff>104742</xdr:rowOff>
    </xdr:to>
    <xdr:sp macro="" textlink="">
      <xdr:nvSpPr>
        <xdr:cNvPr id="736" name="円/楕円 735"/>
        <xdr:cNvSpPr/>
      </xdr:nvSpPr>
      <xdr:spPr>
        <a:xfrm>
          <a:off x="20383500" y="668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95869</xdr:rowOff>
    </xdr:from>
    <xdr:ext cx="469744" cy="259045"/>
    <xdr:sp macro="" textlink="">
      <xdr:nvSpPr>
        <xdr:cNvPr id="737" name="テキスト ボックス 736"/>
        <xdr:cNvSpPr txBox="1"/>
      </xdr:nvSpPr>
      <xdr:spPr>
        <a:xfrm>
          <a:off x="20199427" y="678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40567</xdr:rowOff>
    </xdr:from>
    <xdr:to>
      <xdr:col>28</xdr:col>
      <xdr:colOff>365125</xdr:colOff>
      <xdr:row>39</xdr:row>
      <xdr:rowOff>142167</xdr:rowOff>
    </xdr:to>
    <xdr:sp macro="" textlink="">
      <xdr:nvSpPr>
        <xdr:cNvPr id="738" name="円/楕円 737"/>
        <xdr:cNvSpPr/>
      </xdr:nvSpPr>
      <xdr:spPr>
        <a:xfrm>
          <a:off x="19494500" y="6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133294</xdr:rowOff>
    </xdr:from>
    <xdr:ext cx="378565" cy="259045"/>
    <xdr:sp macro="" textlink="">
      <xdr:nvSpPr>
        <xdr:cNvPr id="739" name="テキスト ボックス 738"/>
        <xdr:cNvSpPr txBox="1"/>
      </xdr:nvSpPr>
      <xdr:spPr>
        <a:xfrm>
          <a:off x="19356017" y="6819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97162</xdr:rowOff>
    </xdr:from>
    <xdr:to>
      <xdr:col>27</xdr:col>
      <xdr:colOff>161925</xdr:colOff>
      <xdr:row>39</xdr:row>
      <xdr:rowOff>27312</xdr:rowOff>
    </xdr:to>
    <xdr:sp macro="" textlink="">
      <xdr:nvSpPr>
        <xdr:cNvPr id="740" name="円/楕円 739"/>
        <xdr:cNvSpPr/>
      </xdr:nvSpPr>
      <xdr:spPr>
        <a:xfrm>
          <a:off x="18605500" y="661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43839</xdr:rowOff>
    </xdr:from>
    <xdr:ext cx="469744" cy="259045"/>
    <xdr:sp macro="" textlink="">
      <xdr:nvSpPr>
        <xdr:cNvPr id="741" name="テキスト ボックス 740"/>
        <xdr:cNvSpPr txBox="1"/>
      </xdr:nvSpPr>
      <xdr:spPr>
        <a:xfrm>
          <a:off x="18421427" y="638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91831</xdr:rowOff>
    </xdr:from>
    <xdr:to>
      <xdr:col>32</xdr:col>
      <xdr:colOff>187325</xdr:colOff>
      <xdr:row>58</xdr:row>
      <xdr:rowOff>126350</xdr:rowOff>
    </xdr:to>
    <xdr:cxnSp macro="">
      <xdr:nvCxnSpPr>
        <xdr:cNvPr id="768" name="直線コネクタ 767"/>
        <xdr:cNvCxnSpPr/>
      </xdr:nvCxnSpPr>
      <xdr:spPr>
        <a:xfrm flipV="1">
          <a:off x="21323300" y="10035931"/>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126350</xdr:rowOff>
    </xdr:from>
    <xdr:to>
      <xdr:col>31</xdr:col>
      <xdr:colOff>34925</xdr:colOff>
      <xdr:row>58</xdr:row>
      <xdr:rowOff>126670</xdr:rowOff>
    </xdr:to>
    <xdr:cxnSp macro="">
      <xdr:nvCxnSpPr>
        <xdr:cNvPr id="771" name="直線コネクタ 770"/>
        <xdr:cNvCxnSpPr/>
      </xdr:nvCxnSpPr>
      <xdr:spPr>
        <a:xfrm flipV="1">
          <a:off x="20434300" y="1007045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123675</xdr:rowOff>
    </xdr:from>
    <xdr:to>
      <xdr:col>29</xdr:col>
      <xdr:colOff>517525</xdr:colOff>
      <xdr:row>58</xdr:row>
      <xdr:rowOff>126670</xdr:rowOff>
    </xdr:to>
    <xdr:cxnSp macro="">
      <xdr:nvCxnSpPr>
        <xdr:cNvPr id="774" name="直線コネクタ 773"/>
        <xdr:cNvCxnSpPr/>
      </xdr:nvCxnSpPr>
      <xdr:spPr>
        <a:xfrm>
          <a:off x="19545300" y="10067775"/>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123675</xdr:rowOff>
    </xdr:from>
    <xdr:to>
      <xdr:col>28</xdr:col>
      <xdr:colOff>314325</xdr:colOff>
      <xdr:row>58</xdr:row>
      <xdr:rowOff>123996</xdr:rowOff>
    </xdr:to>
    <xdr:cxnSp macro="">
      <xdr:nvCxnSpPr>
        <xdr:cNvPr id="777" name="直線コネクタ 776"/>
        <xdr:cNvCxnSpPr/>
      </xdr:nvCxnSpPr>
      <xdr:spPr>
        <a:xfrm flipV="1">
          <a:off x="18656300" y="10067775"/>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41031</xdr:rowOff>
    </xdr:from>
    <xdr:to>
      <xdr:col>32</xdr:col>
      <xdr:colOff>238125</xdr:colOff>
      <xdr:row>58</xdr:row>
      <xdr:rowOff>142631</xdr:rowOff>
    </xdr:to>
    <xdr:sp macro="" textlink="">
      <xdr:nvSpPr>
        <xdr:cNvPr id="787" name="円/楕円 786"/>
        <xdr:cNvSpPr/>
      </xdr:nvSpPr>
      <xdr:spPr>
        <a:xfrm>
          <a:off x="22110700" y="998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127408</xdr:rowOff>
    </xdr:from>
    <xdr:ext cx="469744" cy="259045"/>
    <xdr:sp macro="" textlink="">
      <xdr:nvSpPr>
        <xdr:cNvPr id="788" name="貸付金該当値テキスト"/>
        <xdr:cNvSpPr txBox="1"/>
      </xdr:nvSpPr>
      <xdr:spPr>
        <a:xfrm>
          <a:off x="22212300" y="990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75550</xdr:rowOff>
    </xdr:from>
    <xdr:to>
      <xdr:col>31</xdr:col>
      <xdr:colOff>85725</xdr:colOff>
      <xdr:row>59</xdr:row>
      <xdr:rowOff>5700</xdr:rowOff>
    </xdr:to>
    <xdr:sp macro="" textlink="">
      <xdr:nvSpPr>
        <xdr:cNvPr id="789" name="円/楕円 788"/>
        <xdr:cNvSpPr/>
      </xdr:nvSpPr>
      <xdr:spPr>
        <a:xfrm>
          <a:off x="21272500" y="100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168277</xdr:rowOff>
    </xdr:from>
    <xdr:ext cx="378565" cy="259045"/>
    <xdr:sp macro="" textlink="">
      <xdr:nvSpPr>
        <xdr:cNvPr id="790" name="テキスト ボックス 789"/>
        <xdr:cNvSpPr txBox="1"/>
      </xdr:nvSpPr>
      <xdr:spPr>
        <a:xfrm>
          <a:off x="21134017" y="10112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75870</xdr:rowOff>
    </xdr:from>
    <xdr:to>
      <xdr:col>29</xdr:col>
      <xdr:colOff>568325</xdr:colOff>
      <xdr:row>59</xdr:row>
      <xdr:rowOff>6020</xdr:rowOff>
    </xdr:to>
    <xdr:sp macro="" textlink="">
      <xdr:nvSpPr>
        <xdr:cNvPr id="791" name="円/楕円 790"/>
        <xdr:cNvSpPr/>
      </xdr:nvSpPr>
      <xdr:spPr>
        <a:xfrm>
          <a:off x="20383500" y="100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168597</xdr:rowOff>
    </xdr:from>
    <xdr:ext cx="378565" cy="259045"/>
    <xdr:sp macro="" textlink="">
      <xdr:nvSpPr>
        <xdr:cNvPr id="792" name="テキスト ボックス 791"/>
        <xdr:cNvSpPr txBox="1"/>
      </xdr:nvSpPr>
      <xdr:spPr>
        <a:xfrm>
          <a:off x="20245017" y="10112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72875</xdr:rowOff>
    </xdr:from>
    <xdr:to>
      <xdr:col>28</xdr:col>
      <xdr:colOff>365125</xdr:colOff>
      <xdr:row>59</xdr:row>
      <xdr:rowOff>3025</xdr:rowOff>
    </xdr:to>
    <xdr:sp macro="" textlink="">
      <xdr:nvSpPr>
        <xdr:cNvPr id="793" name="円/楕円 792"/>
        <xdr:cNvSpPr/>
      </xdr:nvSpPr>
      <xdr:spPr>
        <a:xfrm>
          <a:off x="19494500" y="1001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165602</xdr:rowOff>
    </xdr:from>
    <xdr:ext cx="378565" cy="259045"/>
    <xdr:sp macro="" textlink="">
      <xdr:nvSpPr>
        <xdr:cNvPr id="794" name="テキスト ボックス 793"/>
        <xdr:cNvSpPr txBox="1"/>
      </xdr:nvSpPr>
      <xdr:spPr>
        <a:xfrm>
          <a:off x="19356017" y="1010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73196</xdr:rowOff>
    </xdr:from>
    <xdr:to>
      <xdr:col>27</xdr:col>
      <xdr:colOff>161925</xdr:colOff>
      <xdr:row>59</xdr:row>
      <xdr:rowOff>3346</xdr:rowOff>
    </xdr:to>
    <xdr:sp macro="" textlink="">
      <xdr:nvSpPr>
        <xdr:cNvPr id="795" name="円/楕円 794"/>
        <xdr:cNvSpPr/>
      </xdr:nvSpPr>
      <xdr:spPr>
        <a:xfrm>
          <a:off x="18605500" y="100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165923</xdr:rowOff>
    </xdr:from>
    <xdr:ext cx="378565" cy="259045"/>
    <xdr:sp macro="" textlink="">
      <xdr:nvSpPr>
        <xdr:cNvPr id="796" name="テキスト ボックス 795"/>
        <xdr:cNvSpPr txBox="1"/>
      </xdr:nvSpPr>
      <xdr:spPr>
        <a:xfrm>
          <a:off x="18467017" y="10110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52,833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21037</xdr:rowOff>
    </xdr:from>
    <xdr:to>
      <xdr:col>32</xdr:col>
      <xdr:colOff>187325</xdr:colOff>
      <xdr:row>75</xdr:row>
      <xdr:rowOff>47746</xdr:rowOff>
    </xdr:to>
    <xdr:cxnSp macro="">
      <xdr:nvCxnSpPr>
        <xdr:cNvPr id="829" name="直線コネクタ 828"/>
        <xdr:cNvCxnSpPr/>
      </xdr:nvCxnSpPr>
      <xdr:spPr>
        <a:xfrm>
          <a:off x="21323300" y="12879787"/>
          <a:ext cx="8382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0"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21037</xdr:rowOff>
    </xdr:from>
    <xdr:to>
      <xdr:col>31</xdr:col>
      <xdr:colOff>34925</xdr:colOff>
      <xdr:row>75</xdr:row>
      <xdr:rowOff>85341</xdr:rowOff>
    </xdr:to>
    <xdr:cxnSp macro="">
      <xdr:nvCxnSpPr>
        <xdr:cNvPr id="832" name="直線コネクタ 831"/>
        <xdr:cNvCxnSpPr/>
      </xdr:nvCxnSpPr>
      <xdr:spPr>
        <a:xfrm flipV="1">
          <a:off x="20434300" y="12879787"/>
          <a:ext cx="889000" cy="6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96873</xdr:rowOff>
    </xdr:from>
    <xdr:ext cx="534377" cy="259045"/>
    <xdr:sp macro="" textlink="">
      <xdr:nvSpPr>
        <xdr:cNvPr id="834" name="テキスト ボックス 833"/>
        <xdr:cNvSpPr txBox="1"/>
      </xdr:nvSpPr>
      <xdr:spPr>
        <a:xfrm>
          <a:off x="21056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85341</xdr:rowOff>
    </xdr:from>
    <xdr:to>
      <xdr:col>29</xdr:col>
      <xdr:colOff>517525</xdr:colOff>
      <xdr:row>75</xdr:row>
      <xdr:rowOff>121831</xdr:rowOff>
    </xdr:to>
    <xdr:cxnSp macro="">
      <xdr:nvCxnSpPr>
        <xdr:cNvPr id="835" name="直線コネクタ 834"/>
        <xdr:cNvCxnSpPr/>
      </xdr:nvCxnSpPr>
      <xdr:spPr>
        <a:xfrm flipV="1">
          <a:off x="19545300" y="12944091"/>
          <a:ext cx="889000" cy="3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121831</xdr:rowOff>
    </xdr:from>
    <xdr:to>
      <xdr:col>28</xdr:col>
      <xdr:colOff>314325</xdr:colOff>
      <xdr:row>75</xdr:row>
      <xdr:rowOff>145948</xdr:rowOff>
    </xdr:to>
    <xdr:cxnSp macro="">
      <xdr:nvCxnSpPr>
        <xdr:cNvPr id="838" name="直線コネクタ 837"/>
        <xdr:cNvCxnSpPr/>
      </xdr:nvCxnSpPr>
      <xdr:spPr>
        <a:xfrm flipV="1">
          <a:off x="18656300" y="12980581"/>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168396</xdr:rowOff>
    </xdr:from>
    <xdr:to>
      <xdr:col>32</xdr:col>
      <xdr:colOff>238125</xdr:colOff>
      <xdr:row>75</xdr:row>
      <xdr:rowOff>98546</xdr:rowOff>
    </xdr:to>
    <xdr:sp macro="" textlink="">
      <xdr:nvSpPr>
        <xdr:cNvPr id="848" name="円/楕円 847"/>
        <xdr:cNvSpPr/>
      </xdr:nvSpPr>
      <xdr:spPr>
        <a:xfrm>
          <a:off x="22110700" y="1285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19823</xdr:rowOff>
    </xdr:from>
    <xdr:ext cx="534377" cy="259045"/>
    <xdr:sp macro="" textlink="">
      <xdr:nvSpPr>
        <xdr:cNvPr id="849" name="繰出金該当値テキスト"/>
        <xdr:cNvSpPr txBox="1"/>
      </xdr:nvSpPr>
      <xdr:spPr>
        <a:xfrm>
          <a:off x="22212300" y="1270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81,654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141687</xdr:rowOff>
    </xdr:from>
    <xdr:to>
      <xdr:col>31</xdr:col>
      <xdr:colOff>85725</xdr:colOff>
      <xdr:row>75</xdr:row>
      <xdr:rowOff>71837</xdr:rowOff>
    </xdr:to>
    <xdr:sp macro="" textlink="">
      <xdr:nvSpPr>
        <xdr:cNvPr id="850" name="円/楕円 849"/>
        <xdr:cNvSpPr/>
      </xdr:nvSpPr>
      <xdr:spPr>
        <a:xfrm>
          <a:off x="21272500" y="128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88364</xdr:rowOff>
    </xdr:from>
    <xdr:ext cx="534377" cy="259045"/>
    <xdr:sp macro="" textlink="">
      <xdr:nvSpPr>
        <xdr:cNvPr id="851" name="テキスト ボックス 850"/>
        <xdr:cNvSpPr txBox="1"/>
      </xdr:nvSpPr>
      <xdr:spPr>
        <a:xfrm>
          <a:off x="21056111" y="126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84,458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34541</xdr:rowOff>
    </xdr:from>
    <xdr:to>
      <xdr:col>29</xdr:col>
      <xdr:colOff>568325</xdr:colOff>
      <xdr:row>75</xdr:row>
      <xdr:rowOff>136141</xdr:rowOff>
    </xdr:to>
    <xdr:sp macro="" textlink="">
      <xdr:nvSpPr>
        <xdr:cNvPr id="852" name="円/楕円 851"/>
        <xdr:cNvSpPr/>
      </xdr:nvSpPr>
      <xdr:spPr>
        <a:xfrm>
          <a:off x="20383500" y="1289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127268</xdr:rowOff>
    </xdr:from>
    <xdr:ext cx="534377" cy="259045"/>
    <xdr:sp macro="" textlink="">
      <xdr:nvSpPr>
        <xdr:cNvPr id="853" name="テキスト ボックス 852"/>
        <xdr:cNvSpPr txBox="1"/>
      </xdr:nvSpPr>
      <xdr:spPr>
        <a:xfrm>
          <a:off x="20167111" y="129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77,707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71031</xdr:rowOff>
    </xdr:from>
    <xdr:to>
      <xdr:col>28</xdr:col>
      <xdr:colOff>365125</xdr:colOff>
      <xdr:row>76</xdr:row>
      <xdr:rowOff>1181</xdr:rowOff>
    </xdr:to>
    <xdr:sp macro="" textlink="">
      <xdr:nvSpPr>
        <xdr:cNvPr id="854" name="円/楕円 853"/>
        <xdr:cNvSpPr/>
      </xdr:nvSpPr>
      <xdr:spPr>
        <a:xfrm>
          <a:off x="19494500" y="129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163758</xdr:rowOff>
    </xdr:from>
    <xdr:ext cx="534377" cy="259045"/>
    <xdr:sp macro="" textlink="">
      <xdr:nvSpPr>
        <xdr:cNvPr id="855" name="テキスト ボックス 854"/>
        <xdr:cNvSpPr txBox="1"/>
      </xdr:nvSpPr>
      <xdr:spPr>
        <a:xfrm>
          <a:off x="19278111" y="130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73,876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95148</xdr:rowOff>
    </xdr:from>
    <xdr:to>
      <xdr:col>27</xdr:col>
      <xdr:colOff>161925</xdr:colOff>
      <xdr:row>76</xdr:row>
      <xdr:rowOff>25298</xdr:rowOff>
    </xdr:to>
    <xdr:sp macro="" textlink="">
      <xdr:nvSpPr>
        <xdr:cNvPr id="856" name="円/楕円 855"/>
        <xdr:cNvSpPr/>
      </xdr:nvSpPr>
      <xdr:spPr>
        <a:xfrm>
          <a:off x="18605500" y="129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16425</xdr:rowOff>
    </xdr:from>
    <xdr:ext cx="534377" cy="259045"/>
    <xdr:sp macro="" textlink="">
      <xdr:nvSpPr>
        <xdr:cNvPr id="857" name="テキスト ボックス 856"/>
        <xdr:cNvSpPr txBox="1"/>
      </xdr:nvSpPr>
      <xdr:spPr>
        <a:xfrm>
          <a:off x="18389111" y="1304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71,344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　歳出決算総額は、住民一人当たり</a:t>
          </a:r>
          <a:r>
            <a:rPr lang="en-US" altLang="ja-JP"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956,692</a:t>
          </a:r>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円となっている。</a:t>
          </a:r>
          <a:endParaRPr lang="en-US" altLang="ja-JP"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　主な構成項目である人件費は、住民一人当たり</a:t>
          </a:r>
          <a:r>
            <a:rPr lang="en-US" altLang="ja-JP"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113,678</a:t>
          </a:r>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円となっており、類似団体平均の</a:t>
          </a:r>
          <a:r>
            <a:rPr lang="en-US" altLang="ja-JP"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133,600</a:t>
          </a:r>
          <a:r>
            <a:rPr lang="ja-JP" altLang="en-US" sz="14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円と比較して少額となっている。</a:t>
          </a:r>
          <a:r>
            <a:rPr kumimoji="1" lang="ja-JP" altLang="ja-JP" sz="1400" i="0" baseline="0">
              <a:solidFill>
                <a:schemeClr val="dk1"/>
              </a:solidFill>
              <a:effectLst/>
              <a:latin typeface="ＭＳ ゴシック" panose="020B0609070205080204" pitchFamily="49" charset="-128"/>
              <a:ea typeface="ＭＳ ゴシック" panose="020B0609070205080204" pitchFamily="49" charset="-128"/>
              <a:cs typeface="+mn-cs"/>
            </a:rPr>
            <a:t>また公債費については</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400" i="0" baseline="0">
              <a:solidFill>
                <a:schemeClr val="dk1"/>
              </a:solidFill>
              <a:effectLst/>
              <a:latin typeface="ＭＳ ゴシック" panose="020B0609070205080204" pitchFamily="49" charset="-128"/>
              <a:ea typeface="ＭＳ ゴシック" panose="020B0609070205080204" pitchFamily="49" charset="-128"/>
              <a:cs typeface="+mn-cs"/>
            </a:rPr>
            <a:t>93,986</a:t>
          </a:r>
          <a:r>
            <a:rPr kumimoji="1" lang="ja-JP" altLang="ja-JP" sz="140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400" i="0" baseline="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400" i="0" baseline="0">
              <a:solidFill>
                <a:schemeClr val="dk1"/>
              </a:solidFill>
              <a:effectLst/>
              <a:latin typeface="ＭＳ ゴシック" panose="020B0609070205080204" pitchFamily="49" charset="-128"/>
              <a:ea typeface="ＭＳ ゴシック" panose="020B0609070205080204" pitchFamily="49" charset="-128"/>
              <a:cs typeface="+mn-cs"/>
            </a:rPr>
            <a:t>類似団体の</a:t>
          </a:r>
          <a:r>
            <a:rPr kumimoji="1" lang="en-US" altLang="ja-JP" sz="1400" i="0" baseline="0">
              <a:solidFill>
                <a:schemeClr val="dk1"/>
              </a:solidFill>
              <a:effectLst/>
              <a:latin typeface="ＭＳ ゴシック" panose="020B0609070205080204" pitchFamily="49" charset="-128"/>
              <a:ea typeface="ＭＳ ゴシック" panose="020B0609070205080204" pitchFamily="49" charset="-128"/>
              <a:cs typeface="+mn-cs"/>
            </a:rPr>
            <a:t>105,162</a:t>
          </a:r>
          <a:r>
            <a:rPr kumimoji="1" lang="ja-JP" altLang="ja-JP" sz="1400" i="0" baseline="0">
              <a:solidFill>
                <a:schemeClr val="dk1"/>
              </a:solidFill>
              <a:effectLst/>
              <a:latin typeface="ＭＳ ゴシック" panose="020B0609070205080204" pitchFamily="49" charset="-128"/>
              <a:ea typeface="ＭＳ ゴシック" panose="020B0609070205080204" pitchFamily="49" charset="-128"/>
              <a:cs typeface="+mn-cs"/>
            </a:rPr>
            <a:t>円を下回って</a:t>
          </a:r>
          <a:r>
            <a:rPr kumimoji="1" lang="ja-JP" altLang="en-US" sz="1400" i="0" baseline="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400" i="0" baseline="0">
              <a:solidFill>
                <a:schemeClr val="dk1"/>
              </a:solidFill>
              <a:effectLst/>
              <a:latin typeface="ＭＳ ゴシック" panose="020B0609070205080204" pitchFamily="49" charset="-128"/>
              <a:ea typeface="ＭＳ ゴシック" panose="020B0609070205080204" pitchFamily="49" charset="-128"/>
              <a:cs typeface="+mn-cs"/>
            </a:rPr>
            <a:t>義務的経費の削減に取り組んできた成果が表れている。</a:t>
          </a:r>
          <a:endParaRPr kumimoji="1" lang="en-US" altLang="ja-JP" sz="140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しかしながら、本年度は大型の建設事業が集中し、普通建設事業費（新規分）が</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171,779</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となり、類似団体平均の</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70,596</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円を大きく上回っている。財源の多くに地方債を充てていることから、将来の公債費増に備えた対策が必要である。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40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岩手県葛巻町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6,686
6,664
43,496.00
7,052,718
6,396,444
557,718
3,938,445
6,268,011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64262</xdr:rowOff>
    </xdr:from>
    <xdr:to>
      <xdr:col>6</xdr:col>
      <xdr:colOff>511175</xdr:colOff>
      <xdr:row>36</xdr:row>
      <xdr:rowOff>71755</xdr:rowOff>
    </xdr:to>
    <xdr:cxnSp macro="">
      <xdr:nvCxnSpPr>
        <xdr:cNvPr id="61" name="直線コネクタ 60"/>
        <xdr:cNvCxnSpPr/>
      </xdr:nvCxnSpPr>
      <xdr:spPr>
        <a:xfrm flipV="1">
          <a:off x="3797300" y="6065012"/>
          <a:ext cx="838200" cy="1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71755</xdr:rowOff>
    </xdr:from>
    <xdr:to>
      <xdr:col>5</xdr:col>
      <xdr:colOff>358775</xdr:colOff>
      <xdr:row>37</xdr:row>
      <xdr:rowOff>27686</xdr:rowOff>
    </xdr:to>
    <xdr:cxnSp macro="">
      <xdr:nvCxnSpPr>
        <xdr:cNvPr id="64" name="直線コネクタ 63"/>
        <xdr:cNvCxnSpPr/>
      </xdr:nvCxnSpPr>
      <xdr:spPr>
        <a:xfrm flipV="1">
          <a:off x="2908300" y="6243955"/>
          <a:ext cx="8890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162450</xdr:rowOff>
    </xdr:from>
    <xdr:ext cx="534377" cy="259045"/>
    <xdr:sp macro="" textlink="">
      <xdr:nvSpPr>
        <xdr:cNvPr id="66" name="テキスト ボックス 65"/>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144653</xdr:rowOff>
    </xdr:from>
    <xdr:to>
      <xdr:col>4</xdr:col>
      <xdr:colOff>155575</xdr:colOff>
      <xdr:row>37</xdr:row>
      <xdr:rowOff>27686</xdr:rowOff>
    </xdr:to>
    <xdr:cxnSp macro="">
      <xdr:nvCxnSpPr>
        <xdr:cNvPr id="67" name="直線コネクタ 66"/>
        <xdr:cNvCxnSpPr/>
      </xdr:nvCxnSpPr>
      <xdr:spPr>
        <a:xfrm>
          <a:off x="2019300" y="6316853"/>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39641</xdr:rowOff>
    </xdr:from>
    <xdr:ext cx="534377" cy="259045"/>
    <xdr:sp macro="" textlink="">
      <xdr:nvSpPr>
        <xdr:cNvPr id="69" name="テキスト ボックス 68"/>
        <xdr:cNvSpPr txBox="1"/>
      </xdr:nvSpPr>
      <xdr:spPr>
        <a:xfrm>
          <a:off x="2641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25146</xdr:rowOff>
    </xdr:from>
    <xdr:to>
      <xdr:col>2</xdr:col>
      <xdr:colOff>638175</xdr:colOff>
      <xdr:row>36</xdr:row>
      <xdr:rowOff>144653</xdr:rowOff>
    </xdr:to>
    <xdr:cxnSp macro="">
      <xdr:nvCxnSpPr>
        <xdr:cNvPr id="70" name="直線コネクタ 69"/>
        <xdr:cNvCxnSpPr/>
      </xdr:nvCxnSpPr>
      <xdr:spPr>
        <a:xfrm>
          <a:off x="1130300" y="6197346"/>
          <a:ext cx="889000" cy="1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8780</xdr:rowOff>
    </xdr:from>
    <xdr:ext cx="534377" cy="259045"/>
    <xdr:sp macro="" textlink="">
      <xdr:nvSpPr>
        <xdr:cNvPr id="72" name="テキスト ボックス 71"/>
        <xdr:cNvSpPr txBox="1"/>
      </xdr:nvSpPr>
      <xdr:spPr>
        <a:xfrm>
          <a:off x="1752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14368</xdr:rowOff>
    </xdr:from>
    <xdr:ext cx="534377" cy="259045"/>
    <xdr:sp macro="" textlink="">
      <xdr:nvSpPr>
        <xdr:cNvPr id="74" name="テキスト ボックス 73"/>
        <xdr:cNvSpPr txBox="1"/>
      </xdr:nvSpPr>
      <xdr:spPr>
        <a:xfrm>
          <a:off x="863111" y="567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13462</xdr:rowOff>
    </xdr:from>
    <xdr:to>
      <xdr:col>6</xdr:col>
      <xdr:colOff>561975</xdr:colOff>
      <xdr:row>35</xdr:row>
      <xdr:rowOff>115062</xdr:rowOff>
    </xdr:to>
    <xdr:sp macro="" textlink="">
      <xdr:nvSpPr>
        <xdr:cNvPr id="80" name="円/楕円 79"/>
        <xdr:cNvSpPr/>
      </xdr:nvSpPr>
      <xdr:spPr>
        <a:xfrm>
          <a:off x="45847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36339</xdr:rowOff>
    </xdr:from>
    <xdr:ext cx="534377" cy="259045"/>
    <xdr:sp macro="" textlink="">
      <xdr:nvSpPr>
        <xdr:cNvPr id="81" name="議会費該当値テキスト"/>
        <xdr:cNvSpPr txBox="1"/>
      </xdr:nvSpPr>
      <xdr:spPr>
        <a:xfrm>
          <a:off x="4686300" y="58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11,244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20955</xdr:rowOff>
    </xdr:from>
    <xdr:to>
      <xdr:col>5</xdr:col>
      <xdr:colOff>409575</xdr:colOff>
      <xdr:row>36</xdr:row>
      <xdr:rowOff>122555</xdr:rowOff>
    </xdr:to>
    <xdr:sp macro="" textlink="">
      <xdr:nvSpPr>
        <xdr:cNvPr id="82" name="円/楕円 81"/>
        <xdr:cNvSpPr/>
      </xdr:nvSpPr>
      <xdr:spPr>
        <a:xfrm>
          <a:off x="3746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113682</xdr:rowOff>
    </xdr:from>
    <xdr:ext cx="469744" cy="259045"/>
    <xdr:sp macro="" textlink="">
      <xdr:nvSpPr>
        <xdr:cNvPr id="83" name="テキスト ボックス 82"/>
        <xdr:cNvSpPr txBox="1"/>
      </xdr:nvSpPr>
      <xdr:spPr>
        <a:xfrm>
          <a:off x="3562427" y="628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148336</xdr:rowOff>
    </xdr:from>
    <xdr:to>
      <xdr:col>4</xdr:col>
      <xdr:colOff>206375</xdr:colOff>
      <xdr:row>37</xdr:row>
      <xdr:rowOff>78486</xdr:rowOff>
    </xdr:to>
    <xdr:sp macro="" textlink="">
      <xdr:nvSpPr>
        <xdr:cNvPr id="84" name="円/楕円 83"/>
        <xdr:cNvSpPr/>
      </xdr:nvSpPr>
      <xdr:spPr>
        <a:xfrm>
          <a:off x="2857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69613</xdr:rowOff>
    </xdr:from>
    <xdr:ext cx="469744" cy="259045"/>
    <xdr:sp macro="" textlink="">
      <xdr:nvSpPr>
        <xdr:cNvPr id="85" name="テキスト ボックス 84"/>
        <xdr:cNvSpPr txBox="1"/>
      </xdr:nvSpPr>
      <xdr:spPr>
        <a:xfrm>
          <a:off x="2673427"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93853</xdr:rowOff>
    </xdr:from>
    <xdr:to>
      <xdr:col>3</xdr:col>
      <xdr:colOff>3175</xdr:colOff>
      <xdr:row>37</xdr:row>
      <xdr:rowOff>24003</xdr:rowOff>
    </xdr:to>
    <xdr:sp macro="" textlink="">
      <xdr:nvSpPr>
        <xdr:cNvPr id="86" name="円/楕円 85"/>
        <xdr:cNvSpPr/>
      </xdr:nvSpPr>
      <xdr:spPr>
        <a:xfrm>
          <a:off x="1968500" y="62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15130</xdr:rowOff>
    </xdr:from>
    <xdr:ext cx="469744" cy="259045"/>
    <xdr:sp macro="" textlink="">
      <xdr:nvSpPr>
        <xdr:cNvPr id="87" name="テキスト ボックス 86"/>
        <xdr:cNvSpPr txBox="1"/>
      </xdr:nvSpPr>
      <xdr:spPr>
        <a:xfrm>
          <a:off x="1784427" y="63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145796</xdr:rowOff>
    </xdr:from>
    <xdr:to>
      <xdr:col>1</xdr:col>
      <xdr:colOff>485775</xdr:colOff>
      <xdr:row>36</xdr:row>
      <xdr:rowOff>75946</xdr:rowOff>
    </xdr:to>
    <xdr:sp macro="" textlink="">
      <xdr:nvSpPr>
        <xdr:cNvPr id="88" name="円/楕円 87"/>
        <xdr:cNvSpPr/>
      </xdr:nvSpPr>
      <xdr:spPr>
        <a:xfrm>
          <a:off x="1079500" y="61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67073</xdr:rowOff>
    </xdr:from>
    <xdr:ext cx="534377" cy="259045"/>
    <xdr:sp macro="" textlink="">
      <xdr:nvSpPr>
        <xdr:cNvPr id="89" name="テキスト ボックス 88"/>
        <xdr:cNvSpPr txBox="1"/>
      </xdr:nvSpPr>
      <xdr:spPr>
        <a:xfrm>
          <a:off x="863111" y="62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68828</xdr:rowOff>
    </xdr:from>
    <xdr:to>
      <xdr:col>6</xdr:col>
      <xdr:colOff>511175</xdr:colOff>
      <xdr:row>55</xdr:row>
      <xdr:rowOff>114675</xdr:rowOff>
    </xdr:to>
    <xdr:cxnSp macro="">
      <xdr:nvCxnSpPr>
        <xdr:cNvPr id="120" name="直線コネクタ 119"/>
        <xdr:cNvCxnSpPr/>
      </xdr:nvCxnSpPr>
      <xdr:spPr>
        <a:xfrm flipV="1">
          <a:off x="3797300" y="9498578"/>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168146</xdr:rowOff>
    </xdr:from>
    <xdr:ext cx="599010" cy="259045"/>
    <xdr:sp macro="" textlink="">
      <xdr:nvSpPr>
        <xdr:cNvPr id="121" name="総務費平均値テキスト"/>
        <xdr:cNvSpPr txBox="1"/>
      </xdr:nvSpPr>
      <xdr:spPr>
        <a:xfrm>
          <a:off x="4686300" y="9597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154843</xdr:rowOff>
    </xdr:from>
    <xdr:to>
      <xdr:col>5</xdr:col>
      <xdr:colOff>358775</xdr:colOff>
      <xdr:row>55</xdr:row>
      <xdr:rowOff>114675</xdr:rowOff>
    </xdr:to>
    <xdr:cxnSp macro="">
      <xdr:nvCxnSpPr>
        <xdr:cNvPr id="123" name="直線コネクタ 122"/>
        <xdr:cNvCxnSpPr/>
      </xdr:nvCxnSpPr>
      <xdr:spPr>
        <a:xfrm>
          <a:off x="2908300" y="9413143"/>
          <a:ext cx="8890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155263</xdr:rowOff>
    </xdr:from>
    <xdr:ext cx="599010" cy="259045"/>
    <xdr:sp macro="" textlink="">
      <xdr:nvSpPr>
        <xdr:cNvPr id="125" name="テキスト ボックス 124"/>
        <xdr:cNvSpPr txBox="1"/>
      </xdr:nvSpPr>
      <xdr:spPr>
        <a:xfrm>
          <a:off x="3497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139057</xdr:rowOff>
    </xdr:from>
    <xdr:to>
      <xdr:col>4</xdr:col>
      <xdr:colOff>155575</xdr:colOff>
      <xdr:row>54</xdr:row>
      <xdr:rowOff>154843</xdr:rowOff>
    </xdr:to>
    <xdr:cxnSp macro="">
      <xdr:nvCxnSpPr>
        <xdr:cNvPr id="126" name="直線コネクタ 125"/>
        <xdr:cNvCxnSpPr/>
      </xdr:nvCxnSpPr>
      <xdr:spPr>
        <a:xfrm>
          <a:off x="2019300" y="9397357"/>
          <a:ext cx="889000" cy="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116626</xdr:rowOff>
    </xdr:from>
    <xdr:ext cx="599010" cy="259045"/>
    <xdr:sp macro="" textlink="">
      <xdr:nvSpPr>
        <xdr:cNvPr id="128" name="テキスト ボックス 127"/>
        <xdr:cNvSpPr txBox="1"/>
      </xdr:nvSpPr>
      <xdr:spPr>
        <a:xfrm>
          <a:off x="2608794" y="971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139057</xdr:rowOff>
    </xdr:from>
    <xdr:to>
      <xdr:col>2</xdr:col>
      <xdr:colOff>638175</xdr:colOff>
      <xdr:row>56</xdr:row>
      <xdr:rowOff>15466</xdr:rowOff>
    </xdr:to>
    <xdr:cxnSp macro="">
      <xdr:nvCxnSpPr>
        <xdr:cNvPr id="129" name="直線コネクタ 128"/>
        <xdr:cNvCxnSpPr/>
      </xdr:nvCxnSpPr>
      <xdr:spPr>
        <a:xfrm flipV="1">
          <a:off x="1130300" y="9397357"/>
          <a:ext cx="889000" cy="2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170573</xdr:rowOff>
    </xdr:from>
    <xdr:ext cx="599010" cy="259045"/>
    <xdr:sp macro="" textlink="">
      <xdr:nvSpPr>
        <xdr:cNvPr id="131" name="テキスト ボックス 130"/>
        <xdr:cNvSpPr txBox="1"/>
      </xdr:nvSpPr>
      <xdr:spPr>
        <a:xfrm>
          <a:off x="1719794" y="977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164456</xdr:rowOff>
    </xdr:from>
    <xdr:ext cx="599010" cy="259045"/>
    <xdr:sp macro="" textlink="">
      <xdr:nvSpPr>
        <xdr:cNvPr id="133" name="テキスト ボックス 132"/>
        <xdr:cNvSpPr txBox="1"/>
      </xdr:nvSpPr>
      <xdr:spPr>
        <a:xfrm>
          <a:off x="830794" y="976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18028</xdr:rowOff>
    </xdr:from>
    <xdr:to>
      <xdr:col>6</xdr:col>
      <xdr:colOff>561975</xdr:colOff>
      <xdr:row>55</xdr:row>
      <xdr:rowOff>119628</xdr:rowOff>
    </xdr:to>
    <xdr:sp macro="" textlink="">
      <xdr:nvSpPr>
        <xdr:cNvPr id="139" name="円/楕円 138"/>
        <xdr:cNvSpPr/>
      </xdr:nvSpPr>
      <xdr:spPr>
        <a:xfrm>
          <a:off x="4584700" y="94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40905</xdr:rowOff>
    </xdr:from>
    <xdr:ext cx="599010" cy="259045"/>
    <xdr:sp macro="" textlink="">
      <xdr:nvSpPr>
        <xdr:cNvPr id="140" name="総務費該当値テキスト"/>
        <xdr:cNvSpPr txBox="1"/>
      </xdr:nvSpPr>
      <xdr:spPr>
        <a:xfrm>
          <a:off x="4686300" y="929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219,202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63875</xdr:rowOff>
    </xdr:from>
    <xdr:to>
      <xdr:col>5</xdr:col>
      <xdr:colOff>409575</xdr:colOff>
      <xdr:row>55</xdr:row>
      <xdr:rowOff>165475</xdr:rowOff>
    </xdr:to>
    <xdr:sp macro="" textlink="">
      <xdr:nvSpPr>
        <xdr:cNvPr id="141" name="円/楕円 140"/>
        <xdr:cNvSpPr/>
      </xdr:nvSpPr>
      <xdr:spPr>
        <a:xfrm>
          <a:off x="3746500" y="94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10552</xdr:rowOff>
    </xdr:from>
    <xdr:ext cx="599010" cy="259045"/>
    <xdr:sp macro="" textlink="">
      <xdr:nvSpPr>
        <xdr:cNvPr id="142" name="テキスト ボックス 141"/>
        <xdr:cNvSpPr txBox="1"/>
      </xdr:nvSpPr>
      <xdr:spPr>
        <a:xfrm>
          <a:off x="3497794" y="926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205,163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104043</xdr:rowOff>
    </xdr:from>
    <xdr:to>
      <xdr:col>4</xdr:col>
      <xdr:colOff>206375</xdr:colOff>
      <xdr:row>55</xdr:row>
      <xdr:rowOff>34193</xdr:rowOff>
    </xdr:to>
    <xdr:sp macro="" textlink="">
      <xdr:nvSpPr>
        <xdr:cNvPr id="143" name="円/楕円 142"/>
        <xdr:cNvSpPr/>
      </xdr:nvSpPr>
      <xdr:spPr>
        <a:xfrm>
          <a:off x="2857500" y="93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50720</xdr:rowOff>
    </xdr:from>
    <xdr:ext cx="599010" cy="259045"/>
    <xdr:sp macro="" textlink="">
      <xdr:nvSpPr>
        <xdr:cNvPr id="144" name="テキスト ボックス 143"/>
        <xdr:cNvSpPr txBox="1"/>
      </xdr:nvSpPr>
      <xdr:spPr>
        <a:xfrm>
          <a:off x="2608794" y="913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245,363</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88257</xdr:rowOff>
    </xdr:from>
    <xdr:to>
      <xdr:col>3</xdr:col>
      <xdr:colOff>3175</xdr:colOff>
      <xdr:row>55</xdr:row>
      <xdr:rowOff>18407</xdr:rowOff>
    </xdr:to>
    <xdr:sp macro="" textlink="">
      <xdr:nvSpPr>
        <xdr:cNvPr id="145" name="円/楕円 144"/>
        <xdr:cNvSpPr/>
      </xdr:nvSpPr>
      <xdr:spPr>
        <a:xfrm>
          <a:off x="1968500" y="93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34934</xdr:rowOff>
    </xdr:from>
    <xdr:ext cx="599010" cy="259045"/>
    <xdr:sp macro="" textlink="">
      <xdr:nvSpPr>
        <xdr:cNvPr id="146" name="テキスト ボックス 145"/>
        <xdr:cNvSpPr txBox="1"/>
      </xdr:nvSpPr>
      <xdr:spPr>
        <a:xfrm>
          <a:off x="1719794" y="912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250,197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136116</xdr:rowOff>
    </xdr:from>
    <xdr:to>
      <xdr:col>1</xdr:col>
      <xdr:colOff>485775</xdr:colOff>
      <xdr:row>56</xdr:row>
      <xdr:rowOff>66266</xdr:rowOff>
    </xdr:to>
    <xdr:sp macro="" textlink="">
      <xdr:nvSpPr>
        <xdr:cNvPr id="147" name="円/楕円 146"/>
        <xdr:cNvSpPr/>
      </xdr:nvSpPr>
      <xdr:spPr>
        <a:xfrm>
          <a:off x="1079500" y="956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82793</xdr:rowOff>
    </xdr:from>
    <xdr:ext cx="599010" cy="259045"/>
    <xdr:sp macro="" textlink="">
      <xdr:nvSpPr>
        <xdr:cNvPr id="148" name="テキスト ボックス 147"/>
        <xdr:cNvSpPr txBox="1"/>
      </xdr:nvSpPr>
      <xdr:spPr>
        <a:xfrm>
          <a:off x="830794" y="934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146,302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92123</xdr:rowOff>
    </xdr:from>
    <xdr:to>
      <xdr:col>6</xdr:col>
      <xdr:colOff>511175</xdr:colOff>
      <xdr:row>76</xdr:row>
      <xdr:rowOff>97011</xdr:rowOff>
    </xdr:to>
    <xdr:cxnSp macro="">
      <xdr:nvCxnSpPr>
        <xdr:cNvPr id="176" name="直線コネクタ 175"/>
        <xdr:cNvCxnSpPr/>
      </xdr:nvCxnSpPr>
      <xdr:spPr>
        <a:xfrm flipV="1">
          <a:off x="3797300" y="13122323"/>
          <a:ext cx="8382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97011</xdr:rowOff>
    </xdr:from>
    <xdr:to>
      <xdr:col>5</xdr:col>
      <xdr:colOff>358775</xdr:colOff>
      <xdr:row>77</xdr:row>
      <xdr:rowOff>12612</xdr:rowOff>
    </xdr:to>
    <xdr:cxnSp macro="">
      <xdr:nvCxnSpPr>
        <xdr:cNvPr id="179" name="直線コネクタ 178"/>
        <xdr:cNvCxnSpPr/>
      </xdr:nvCxnSpPr>
      <xdr:spPr>
        <a:xfrm flipV="1">
          <a:off x="2908300" y="13127211"/>
          <a:ext cx="889000" cy="8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20085</xdr:rowOff>
    </xdr:from>
    <xdr:ext cx="599010" cy="259045"/>
    <xdr:sp macro="" textlink="">
      <xdr:nvSpPr>
        <xdr:cNvPr id="181" name="テキスト ボックス 180"/>
        <xdr:cNvSpPr txBox="1"/>
      </xdr:nvSpPr>
      <xdr:spPr>
        <a:xfrm>
          <a:off x="3497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12612</xdr:rowOff>
    </xdr:from>
    <xdr:to>
      <xdr:col>4</xdr:col>
      <xdr:colOff>155575</xdr:colOff>
      <xdr:row>77</xdr:row>
      <xdr:rowOff>42514</xdr:rowOff>
    </xdr:to>
    <xdr:cxnSp macro="">
      <xdr:nvCxnSpPr>
        <xdr:cNvPr id="182" name="直線コネクタ 181"/>
        <xdr:cNvCxnSpPr/>
      </xdr:nvCxnSpPr>
      <xdr:spPr>
        <a:xfrm flipV="1">
          <a:off x="2019300" y="13214262"/>
          <a:ext cx="889000" cy="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40058</xdr:rowOff>
    </xdr:from>
    <xdr:to>
      <xdr:col>2</xdr:col>
      <xdr:colOff>638175</xdr:colOff>
      <xdr:row>77</xdr:row>
      <xdr:rowOff>42514</xdr:rowOff>
    </xdr:to>
    <xdr:cxnSp macro="">
      <xdr:nvCxnSpPr>
        <xdr:cNvPr id="185" name="直線コネクタ 184"/>
        <xdr:cNvCxnSpPr/>
      </xdr:nvCxnSpPr>
      <xdr:spPr>
        <a:xfrm>
          <a:off x="1130300" y="13241708"/>
          <a:ext cx="88900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110131</xdr:rowOff>
    </xdr:from>
    <xdr:ext cx="599010" cy="259045"/>
    <xdr:sp macro="" textlink="">
      <xdr:nvSpPr>
        <xdr:cNvPr id="189" name="テキスト ボックス 188"/>
        <xdr:cNvSpPr txBox="1"/>
      </xdr:nvSpPr>
      <xdr:spPr>
        <a:xfrm>
          <a:off x="830794" y="1331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41323</xdr:rowOff>
    </xdr:from>
    <xdr:to>
      <xdr:col>6</xdr:col>
      <xdr:colOff>561975</xdr:colOff>
      <xdr:row>76</xdr:row>
      <xdr:rowOff>142923</xdr:rowOff>
    </xdr:to>
    <xdr:sp macro="" textlink="">
      <xdr:nvSpPr>
        <xdr:cNvPr id="195" name="円/楕円 194"/>
        <xdr:cNvSpPr/>
      </xdr:nvSpPr>
      <xdr:spPr>
        <a:xfrm>
          <a:off x="4584700" y="130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64201</xdr:rowOff>
    </xdr:from>
    <xdr:ext cx="599010" cy="259045"/>
    <xdr:sp macro="" textlink="">
      <xdr:nvSpPr>
        <xdr:cNvPr id="196" name="民生費該当値テキスト"/>
        <xdr:cNvSpPr txBox="1"/>
      </xdr:nvSpPr>
      <xdr:spPr>
        <a:xfrm>
          <a:off x="4686300" y="1292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185,406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46211</xdr:rowOff>
    </xdr:from>
    <xdr:to>
      <xdr:col>5</xdr:col>
      <xdr:colOff>409575</xdr:colOff>
      <xdr:row>76</xdr:row>
      <xdr:rowOff>147811</xdr:rowOff>
    </xdr:to>
    <xdr:sp macro="" textlink="">
      <xdr:nvSpPr>
        <xdr:cNvPr id="197" name="円/楕円 196"/>
        <xdr:cNvSpPr/>
      </xdr:nvSpPr>
      <xdr:spPr>
        <a:xfrm>
          <a:off x="3746500" y="130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164338</xdr:rowOff>
    </xdr:from>
    <xdr:ext cx="599010" cy="259045"/>
    <xdr:sp macro="" textlink="">
      <xdr:nvSpPr>
        <xdr:cNvPr id="198" name="テキスト ボックス 197"/>
        <xdr:cNvSpPr txBox="1"/>
      </xdr:nvSpPr>
      <xdr:spPr>
        <a:xfrm>
          <a:off x="3497794" y="1285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184,337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133262</xdr:rowOff>
    </xdr:from>
    <xdr:to>
      <xdr:col>4</xdr:col>
      <xdr:colOff>206375</xdr:colOff>
      <xdr:row>77</xdr:row>
      <xdr:rowOff>63412</xdr:rowOff>
    </xdr:to>
    <xdr:sp macro="" textlink="">
      <xdr:nvSpPr>
        <xdr:cNvPr id="199" name="円/楕円 198"/>
        <xdr:cNvSpPr/>
      </xdr:nvSpPr>
      <xdr:spPr>
        <a:xfrm>
          <a:off x="2857500" y="131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79939</xdr:rowOff>
    </xdr:from>
    <xdr:ext cx="599010" cy="259045"/>
    <xdr:sp macro="" textlink="">
      <xdr:nvSpPr>
        <xdr:cNvPr id="200" name="テキスト ボックス 199"/>
        <xdr:cNvSpPr txBox="1"/>
      </xdr:nvSpPr>
      <xdr:spPr>
        <a:xfrm>
          <a:off x="2608794" y="1293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165,297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163164</xdr:rowOff>
    </xdr:from>
    <xdr:to>
      <xdr:col>3</xdr:col>
      <xdr:colOff>3175</xdr:colOff>
      <xdr:row>77</xdr:row>
      <xdr:rowOff>93314</xdr:rowOff>
    </xdr:to>
    <xdr:sp macro="" textlink="">
      <xdr:nvSpPr>
        <xdr:cNvPr id="201" name="円/楕円 200"/>
        <xdr:cNvSpPr/>
      </xdr:nvSpPr>
      <xdr:spPr>
        <a:xfrm>
          <a:off x="1968500" y="131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109840</xdr:rowOff>
    </xdr:from>
    <xdr:ext cx="599010" cy="259045"/>
    <xdr:sp macro="" textlink="">
      <xdr:nvSpPr>
        <xdr:cNvPr id="202" name="テキスト ボックス 201"/>
        <xdr:cNvSpPr txBox="1"/>
      </xdr:nvSpPr>
      <xdr:spPr>
        <a:xfrm>
          <a:off x="1719794" y="1296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158,757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160708</xdr:rowOff>
    </xdr:from>
    <xdr:to>
      <xdr:col>1</xdr:col>
      <xdr:colOff>485775</xdr:colOff>
      <xdr:row>77</xdr:row>
      <xdr:rowOff>90858</xdr:rowOff>
    </xdr:to>
    <xdr:sp macro="" textlink="">
      <xdr:nvSpPr>
        <xdr:cNvPr id="203" name="円/楕円 202"/>
        <xdr:cNvSpPr/>
      </xdr:nvSpPr>
      <xdr:spPr>
        <a:xfrm>
          <a:off x="1079500" y="1319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107385</xdr:rowOff>
    </xdr:from>
    <xdr:ext cx="599010" cy="259045"/>
    <xdr:sp macro="" textlink="">
      <xdr:nvSpPr>
        <xdr:cNvPr id="204" name="テキスト ボックス 203"/>
        <xdr:cNvSpPr txBox="1"/>
      </xdr:nvSpPr>
      <xdr:spPr>
        <a:xfrm>
          <a:off x="830794" y="1296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159,294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40,694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128860</xdr:rowOff>
    </xdr:from>
    <xdr:to>
      <xdr:col>6</xdr:col>
      <xdr:colOff>511175</xdr:colOff>
      <xdr:row>95</xdr:row>
      <xdr:rowOff>103499</xdr:rowOff>
    </xdr:to>
    <xdr:cxnSp macro="">
      <xdr:nvCxnSpPr>
        <xdr:cNvPr id="231" name="直線コネクタ 230"/>
        <xdr:cNvCxnSpPr/>
      </xdr:nvCxnSpPr>
      <xdr:spPr>
        <a:xfrm flipV="1">
          <a:off x="3797300" y="16245160"/>
          <a:ext cx="838200" cy="14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52308</xdr:rowOff>
    </xdr:from>
    <xdr:ext cx="534377" cy="259045"/>
    <xdr:sp macro="" textlink="">
      <xdr:nvSpPr>
        <xdr:cNvPr id="232" name="衛生費平均値テキスト"/>
        <xdr:cNvSpPr txBox="1"/>
      </xdr:nvSpPr>
      <xdr:spPr>
        <a:xfrm>
          <a:off x="4686300" y="16511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103499</xdr:rowOff>
    </xdr:from>
    <xdr:to>
      <xdr:col>5</xdr:col>
      <xdr:colOff>358775</xdr:colOff>
      <xdr:row>96</xdr:row>
      <xdr:rowOff>93061</xdr:rowOff>
    </xdr:to>
    <xdr:cxnSp macro="">
      <xdr:nvCxnSpPr>
        <xdr:cNvPr id="234" name="直線コネクタ 233"/>
        <xdr:cNvCxnSpPr/>
      </xdr:nvCxnSpPr>
      <xdr:spPr>
        <a:xfrm flipV="1">
          <a:off x="2908300" y="16391249"/>
          <a:ext cx="889000" cy="16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151968</xdr:rowOff>
    </xdr:from>
    <xdr:ext cx="534377" cy="259045"/>
    <xdr:sp macro="" textlink="">
      <xdr:nvSpPr>
        <xdr:cNvPr id="236" name="テキスト ボックス 235"/>
        <xdr:cNvSpPr txBox="1"/>
      </xdr:nvSpPr>
      <xdr:spPr>
        <a:xfrm>
          <a:off x="3530111" y="1661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91762</xdr:rowOff>
    </xdr:from>
    <xdr:to>
      <xdr:col>4</xdr:col>
      <xdr:colOff>155575</xdr:colOff>
      <xdr:row>96</xdr:row>
      <xdr:rowOff>93061</xdr:rowOff>
    </xdr:to>
    <xdr:cxnSp macro="">
      <xdr:nvCxnSpPr>
        <xdr:cNvPr id="237" name="直線コネクタ 236"/>
        <xdr:cNvCxnSpPr/>
      </xdr:nvCxnSpPr>
      <xdr:spPr>
        <a:xfrm>
          <a:off x="2019300" y="16550962"/>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22801</xdr:rowOff>
    </xdr:from>
    <xdr:ext cx="534377" cy="259045"/>
    <xdr:sp macro="" textlink="">
      <xdr:nvSpPr>
        <xdr:cNvPr id="239" name="テキスト ボックス 238"/>
        <xdr:cNvSpPr txBox="1"/>
      </xdr:nvSpPr>
      <xdr:spPr>
        <a:xfrm>
          <a:off x="2641111" y="166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88475</xdr:rowOff>
    </xdr:from>
    <xdr:to>
      <xdr:col>2</xdr:col>
      <xdr:colOff>638175</xdr:colOff>
      <xdr:row>96</xdr:row>
      <xdr:rowOff>91762</xdr:rowOff>
    </xdr:to>
    <xdr:cxnSp macro="">
      <xdr:nvCxnSpPr>
        <xdr:cNvPr id="240" name="直線コネクタ 239"/>
        <xdr:cNvCxnSpPr/>
      </xdr:nvCxnSpPr>
      <xdr:spPr>
        <a:xfrm>
          <a:off x="1130300" y="16547675"/>
          <a:ext cx="8890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37436</xdr:rowOff>
    </xdr:from>
    <xdr:ext cx="534377" cy="259045"/>
    <xdr:sp macro="" textlink="">
      <xdr:nvSpPr>
        <xdr:cNvPr id="242" name="テキスト ボックス 241"/>
        <xdr:cNvSpPr txBox="1"/>
      </xdr:nvSpPr>
      <xdr:spPr>
        <a:xfrm>
          <a:off x="1752111" y="1666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30828</xdr:rowOff>
    </xdr:from>
    <xdr:ext cx="534377" cy="259045"/>
    <xdr:sp macro="" textlink="">
      <xdr:nvSpPr>
        <xdr:cNvPr id="244" name="テキスト ボックス 243"/>
        <xdr:cNvSpPr txBox="1"/>
      </xdr:nvSpPr>
      <xdr:spPr>
        <a:xfrm>
          <a:off x="863111" y="166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78060</xdr:rowOff>
    </xdr:from>
    <xdr:to>
      <xdr:col>6</xdr:col>
      <xdr:colOff>561975</xdr:colOff>
      <xdr:row>95</xdr:row>
      <xdr:rowOff>8210</xdr:rowOff>
    </xdr:to>
    <xdr:sp macro="" textlink="">
      <xdr:nvSpPr>
        <xdr:cNvPr id="250" name="円/楕円 249"/>
        <xdr:cNvSpPr/>
      </xdr:nvSpPr>
      <xdr:spPr>
        <a:xfrm>
          <a:off x="4584700" y="161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100937</xdr:rowOff>
    </xdr:from>
    <xdr:ext cx="599010" cy="259045"/>
    <xdr:sp macro="" textlink="">
      <xdr:nvSpPr>
        <xdr:cNvPr id="251" name="衛生費該当値テキスト"/>
        <xdr:cNvSpPr txBox="1"/>
      </xdr:nvSpPr>
      <xdr:spPr>
        <a:xfrm>
          <a:off x="4686300" y="160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152,371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52699</xdr:rowOff>
    </xdr:from>
    <xdr:to>
      <xdr:col>5</xdr:col>
      <xdr:colOff>409575</xdr:colOff>
      <xdr:row>95</xdr:row>
      <xdr:rowOff>154299</xdr:rowOff>
    </xdr:to>
    <xdr:sp macro="" textlink="">
      <xdr:nvSpPr>
        <xdr:cNvPr id="252" name="円/楕円 251"/>
        <xdr:cNvSpPr/>
      </xdr:nvSpPr>
      <xdr:spPr>
        <a:xfrm>
          <a:off x="3746500" y="163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170826</xdr:rowOff>
    </xdr:from>
    <xdr:ext cx="599010" cy="259045"/>
    <xdr:sp macro="" textlink="">
      <xdr:nvSpPr>
        <xdr:cNvPr id="253" name="テキスト ボックス 252"/>
        <xdr:cNvSpPr txBox="1"/>
      </xdr:nvSpPr>
      <xdr:spPr>
        <a:xfrm>
          <a:off x="3497794" y="1611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120,418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42261</xdr:rowOff>
    </xdr:from>
    <xdr:to>
      <xdr:col>4</xdr:col>
      <xdr:colOff>206375</xdr:colOff>
      <xdr:row>96</xdr:row>
      <xdr:rowOff>143861</xdr:rowOff>
    </xdr:to>
    <xdr:sp macro="" textlink="">
      <xdr:nvSpPr>
        <xdr:cNvPr id="254" name="円/楕円 253"/>
        <xdr:cNvSpPr/>
      </xdr:nvSpPr>
      <xdr:spPr>
        <a:xfrm>
          <a:off x="2857500" y="165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160388</xdr:rowOff>
    </xdr:from>
    <xdr:ext cx="534377" cy="259045"/>
    <xdr:sp macro="" textlink="">
      <xdr:nvSpPr>
        <xdr:cNvPr id="255" name="テキスト ボックス 254"/>
        <xdr:cNvSpPr txBox="1"/>
      </xdr:nvSpPr>
      <xdr:spPr>
        <a:xfrm>
          <a:off x="2641111" y="1627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85,201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40962</xdr:rowOff>
    </xdr:from>
    <xdr:to>
      <xdr:col>3</xdr:col>
      <xdr:colOff>3175</xdr:colOff>
      <xdr:row>96</xdr:row>
      <xdr:rowOff>142562</xdr:rowOff>
    </xdr:to>
    <xdr:sp macro="" textlink="">
      <xdr:nvSpPr>
        <xdr:cNvPr id="256" name="円/楕円 255"/>
        <xdr:cNvSpPr/>
      </xdr:nvSpPr>
      <xdr:spPr>
        <a:xfrm>
          <a:off x="1968500" y="165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159089</xdr:rowOff>
    </xdr:from>
    <xdr:ext cx="534377" cy="259045"/>
    <xdr:sp macro="" textlink="">
      <xdr:nvSpPr>
        <xdr:cNvPr id="257" name="テキスト ボックス 256"/>
        <xdr:cNvSpPr txBox="1"/>
      </xdr:nvSpPr>
      <xdr:spPr>
        <a:xfrm>
          <a:off x="1752111" y="162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85,485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37675</xdr:rowOff>
    </xdr:from>
    <xdr:to>
      <xdr:col>1</xdr:col>
      <xdr:colOff>485775</xdr:colOff>
      <xdr:row>96</xdr:row>
      <xdr:rowOff>139275</xdr:rowOff>
    </xdr:to>
    <xdr:sp macro="" textlink="">
      <xdr:nvSpPr>
        <xdr:cNvPr id="258" name="円/楕円 257"/>
        <xdr:cNvSpPr/>
      </xdr:nvSpPr>
      <xdr:spPr>
        <a:xfrm>
          <a:off x="1079500" y="164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155802</xdr:rowOff>
    </xdr:from>
    <xdr:ext cx="534377" cy="259045"/>
    <xdr:sp macro="" textlink="">
      <xdr:nvSpPr>
        <xdr:cNvPr id="259" name="テキスト ボックス 258"/>
        <xdr:cNvSpPr txBox="1"/>
      </xdr:nvSpPr>
      <xdr:spPr>
        <a:xfrm>
          <a:off x="863111" y="162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50866</xdr:rowOff>
    </xdr:from>
    <xdr:to>
      <xdr:col>15</xdr:col>
      <xdr:colOff>180975</xdr:colOff>
      <xdr:row>38</xdr:row>
      <xdr:rowOff>85842</xdr:rowOff>
    </xdr:to>
    <xdr:cxnSp macro="">
      <xdr:nvCxnSpPr>
        <xdr:cNvPr id="286" name="直線コネクタ 285"/>
        <xdr:cNvCxnSpPr/>
      </xdr:nvCxnSpPr>
      <xdr:spPr>
        <a:xfrm flipV="1">
          <a:off x="9639300" y="6565966"/>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13789</xdr:rowOff>
    </xdr:from>
    <xdr:ext cx="469744" cy="259045"/>
    <xdr:sp macro="" textlink="">
      <xdr:nvSpPr>
        <xdr:cNvPr id="287" name="労働費平均値テキスト"/>
        <xdr:cNvSpPr txBox="1"/>
      </xdr:nvSpPr>
      <xdr:spPr>
        <a:xfrm>
          <a:off x="10528300" y="652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42819</xdr:rowOff>
    </xdr:from>
    <xdr:to>
      <xdr:col>14</xdr:col>
      <xdr:colOff>28575</xdr:colOff>
      <xdr:row>38</xdr:row>
      <xdr:rowOff>85842</xdr:rowOff>
    </xdr:to>
    <xdr:cxnSp macro="">
      <xdr:nvCxnSpPr>
        <xdr:cNvPr id="289" name="直線コネクタ 288"/>
        <xdr:cNvCxnSpPr/>
      </xdr:nvCxnSpPr>
      <xdr:spPr>
        <a:xfrm>
          <a:off x="8750300" y="6557919"/>
          <a:ext cx="889000" cy="4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42819</xdr:rowOff>
    </xdr:from>
    <xdr:to>
      <xdr:col>12</xdr:col>
      <xdr:colOff>511175</xdr:colOff>
      <xdr:row>38</xdr:row>
      <xdr:rowOff>72903</xdr:rowOff>
    </xdr:to>
    <xdr:cxnSp macro="">
      <xdr:nvCxnSpPr>
        <xdr:cNvPr id="292" name="直線コネクタ 291"/>
        <xdr:cNvCxnSpPr/>
      </xdr:nvCxnSpPr>
      <xdr:spPr>
        <a:xfrm flipV="1">
          <a:off x="7861300" y="6557919"/>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70526</xdr:rowOff>
    </xdr:from>
    <xdr:to>
      <xdr:col>11</xdr:col>
      <xdr:colOff>307975</xdr:colOff>
      <xdr:row>38</xdr:row>
      <xdr:rowOff>72903</xdr:rowOff>
    </xdr:to>
    <xdr:cxnSp macro="">
      <xdr:nvCxnSpPr>
        <xdr:cNvPr id="295" name="直線コネクタ 294"/>
        <xdr:cNvCxnSpPr/>
      </xdr:nvCxnSpPr>
      <xdr:spPr>
        <a:xfrm>
          <a:off x="6972300" y="6585626"/>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152437</xdr:rowOff>
    </xdr:from>
    <xdr:ext cx="469744" cy="259045"/>
    <xdr:sp macro="" textlink="">
      <xdr:nvSpPr>
        <xdr:cNvPr id="299" name="テキスト ボックス 298"/>
        <xdr:cNvSpPr txBox="1"/>
      </xdr:nvSpPr>
      <xdr:spPr>
        <a:xfrm>
          <a:off x="6737427"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66</xdr:rowOff>
    </xdr:from>
    <xdr:to>
      <xdr:col>15</xdr:col>
      <xdr:colOff>231775</xdr:colOff>
      <xdr:row>38</xdr:row>
      <xdr:rowOff>101666</xdr:rowOff>
    </xdr:to>
    <xdr:sp macro="" textlink="">
      <xdr:nvSpPr>
        <xdr:cNvPr id="305" name="円/楕円 304"/>
        <xdr:cNvSpPr/>
      </xdr:nvSpPr>
      <xdr:spPr>
        <a:xfrm>
          <a:off x="10426700" y="65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130893</xdr:rowOff>
    </xdr:from>
    <xdr:ext cx="469744" cy="259045"/>
    <xdr:sp macro="" textlink="">
      <xdr:nvSpPr>
        <xdr:cNvPr id="306" name="労働費該当値テキスト"/>
        <xdr:cNvSpPr txBox="1"/>
      </xdr:nvSpPr>
      <xdr:spPr>
        <a:xfrm>
          <a:off x="10528300" y="630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35042</xdr:rowOff>
    </xdr:from>
    <xdr:to>
      <xdr:col>14</xdr:col>
      <xdr:colOff>79375</xdr:colOff>
      <xdr:row>38</xdr:row>
      <xdr:rowOff>136642</xdr:rowOff>
    </xdr:to>
    <xdr:sp macro="" textlink="">
      <xdr:nvSpPr>
        <xdr:cNvPr id="307" name="円/楕円 306"/>
        <xdr:cNvSpPr/>
      </xdr:nvSpPr>
      <xdr:spPr>
        <a:xfrm>
          <a:off x="9588500" y="6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153169</xdr:rowOff>
    </xdr:from>
    <xdr:ext cx="469744" cy="259045"/>
    <xdr:sp macro="" textlink="">
      <xdr:nvSpPr>
        <xdr:cNvPr id="308" name="テキスト ボックス 307"/>
        <xdr:cNvSpPr txBox="1"/>
      </xdr:nvSpPr>
      <xdr:spPr>
        <a:xfrm>
          <a:off x="9404427" y="632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163469</xdr:rowOff>
    </xdr:from>
    <xdr:to>
      <xdr:col>12</xdr:col>
      <xdr:colOff>561975</xdr:colOff>
      <xdr:row>38</xdr:row>
      <xdr:rowOff>93619</xdr:rowOff>
    </xdr:to>
    <xdr:sp macro="" textlink="">
      <xdr:nvSpPr>
        <xdr:cNvPr id="309" name="円/楕円 308"/>
        <xdr:cNvSpPr/>
      </xdr:nvSpPr>
      <xdr:spPr>
        <a:xfrm>
          <a:off x="8699500" y="650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84746</xdr:rowOff>
    </xdr:from>
    <xdr:ext cx="469744" cy="259045"/>
    <xdr:sp macro="" textlink="">
      <xdr:nvSpPr>
        <xdr:cNvPr id="310" name="テキスト ボックス 309"/>
        <xdr:cNvSpPr txBox="1"/>
      </xdr:nvSpPr>
      <xdr:spPr>
        <a:xfrm>
          <a:off x="8515427" y="65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22103</xdr:rowOff>
    </xdr:from>
    <xdr:to>
      <xdr:col>11</xdr:col>
      <xdr:colOff>358775</xdr:colOff>
      <xdr:row>38</xdr:row>
      <xdr:rowOff>123703</xdr:rowOff>
    </xdr:to>
    <xdr:sp macro="" textlink="">
      <xdr:nvSpPr>
        <xdr:cNvPr id="311" name="円/楕円 310"/>
        <xdr:cNvSpPr/>
      </xdr:nvSpPr>
      <xdr:spPr>
        <a:xfrm>
          <a:off x="7810500" y="65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114830</xdr:rowOff>
    </xdr:from>
    <xdr:ext cx="469744" cy="259045"/>
    <xdr:sp macro="" textlink="">
      <xdr:nvSpPr>
        <xdr:cNvPr id="312" name="テキスト ボックス 311"/>
        <xdr:cNvSpPr txBox="1"/>
      </xdr:nvSpPr>
      <xdr:spPr>
        <a:xfrm>
          <a:off x="7626427" y="662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19726</xdr:rowOff>
    </xdr:from>
    <xdr:to>
      <xdr:col>10</xdr:col>
      <xdr:colOff>155575</xdr:colOff>
      <xdr:row>38</xdr:row>
      <xdr:rowOff>121326</xdr:rowOff>
    </xdr:to>
    <xdr:sp macro="" textlink="">
      <xdr:nvSpPr>
        <xdr:cNvPr id="313" name="円/楕円 312"/>
        <xdr:cNvSpPr/>
      </xdr:nvSpPr>
      <xdr:spPr>
        <a:xfrm>
          <a:off x="6921500" y="653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112453</xdr:rowOff>
    </xdr:from>
    <xdr:ext cx="469744" cy="259045"/>
    <xdr:sp macro="" textlink="">
      <xdr:nvSpPr>
        <xdr:cNvPr id="314" name="テキスト ボックス 313"/>
        <xdr:cNvSpPr txBox="1"/>
      </xdr:nvSpPr>
      <xdr:spPr>
        <a:xfrm>
          <a:off x="6737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47,189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80142</xdr:rowOff>
    </xdr:from>
    <xdr:to>
      <xdr:col>15</xdr:col>
      <xdr:colOff>180975</xdr:colOff>
      <xdr:row>57</xdr:row>
      <xdr:rowOff>105612</xdr:rowOff>
    </xdr:to>
    <xdr:cxnSp macro="">
      <xdr:nvCxnSpPr>
        <xdr:cNvPr id="343" name="直線コネクタ 342"/>
        <xdr:cNvCxnSpPr/>
      </xdr:nvCxnSpPr>
      <xdr:spPr>
        <a:xfrm flipV="1">
          <a:off x="9639300" y="9852792"/>
          <a:ext cx="8382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105612</xdr:rowOff>
    </xdr:from>
    <xdr:to>
      <xdr:col>14</xdr:col>
      <xdr:colOff>28575</xdr:colOff>
      <xdr:row>57</xdr:row>
      <xdr:rowOff>129703</xdr:rowOff>
    </xdr:to>
    <xdr:cxnSp macro="">
      <xdr:nvCxnSpPr>
        <xdr:cNvPr id="346" name="直線コネクタ 345"/>
        <xdr:cNvCxnSpPr/>
      </xdr:nvCxnSpPr>
      <xdr:spPr>
        <a:xfrm flipV="1">
          <a:off x="8750300" y="9878262"/>
          <a:ext cx="889000" cy="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129703</xdr:rowOff>
    </xdr:from>
    <xdr:to>
      <xdr:col>12</xdr:col>
      <xdr:colOff>511175</xdr:colOff>
      <xdr:row>57</xdr:row>
      <xdr:rowOff>146901</xdr:rowOff>
    </xdr:to>
    <xdr:cxnSp macro="">
      <xdr:nvCxnSpPr>
        <xdr:cNvPr id="349" name="直線コネクタ 348"/>
        <xdr:cNvCxnSpPr/>
      </xdr:nvCxnSpPr>
      <xdr:spPr>
        <a:xfrm flipV="1">
          <a:off x="7861300" y="9902353"/>
          <a:ext cx="889000" cy="1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146901</xdr:rowOff>
    </xdr:from>
    <xdr:to>
      <xdr:col>11</xdr:col>
      <xdr:colOff>307975</xdr:colOff>
      <xdr:row>58</xdr:row>
      <xdr:rowOff>1249</xdr:rowOff>
    </xdr:to>
    <xdr:cxnSp macro="">
      <xdr:nvCxnSpPr>
        <xdr:cNvPr id="352" name="直線コネクタ 351"/>
        <xdr:cNvCxnSpPr/>
      </xdr:nvCxnSpPr>
      <xdr:spPr>
        <a:xfrm flipV="1">
          <a:off x="6972300" y="9919551"/>
          <a:ext cx="889000" cy="2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29342</xdr:rowOff>
    </xdr:from>
    <xdr:to>
      <xdr:col>15</xdr:col>
      <xdr:colOff>231775</xdr:colOff>
      <xdr:row>57</xdr:row>
      <xdr:rowOff>130942</xdr:rowOff>
    </xdr:to>
    <xdr:sp macro="" textlink="">
      <xdr:nvSpPr>
        <xdr:cNvPr id="362" name="円/楕円 361"/>
        <xdr:cNvSpPr/>
      </xdr:nvSpPr>
      <xdr:spPr>
        <a:xfrm>
          <a:off x="10426700" y="980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7769</xdr:rowOff>
    </xdr:from>
    <xdr:ext cx="534377" cy="259045"/>
    <xdr:sp macro="" textlink="">
      <xdr:nvSpPr>
        <xdr:cNvPr id="363" name="農林水産業費該当値テキスト"/>
        <xdr:cNvSpPr txBox="1"/>
      </xdr:nvSpPr>
      <xdr:spPr>
        <a:xfrm>
          <a:off x="10528300" y="978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80,632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54812</xdr:rowOff>
    </xdr:from>
    <xdr:to>
      <xdr:col>14</xdr:col>
      <xdr:colOff>79375</xdr:colOff>
      <xdr:row>57</xdr:row>
      <xdr:rowOff>156412</xdr:rowOff>
    </xdr:to>
    <xdr:sp macro="" textlink="">
      <xdr:nvSpPr>
        <xdr:cNvPr id="364" name="円/楕円 363"/>
        <xdr:cNvSpPr/>
      </xdr:nvSpPr>
      <xdr:spPr>
        <a:xfrm>
          <a:off x="9588500" y="982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147539</xdr:rowOff>
    </xdr:from>
    <xdr:ext cx="534377" cy="259045"/>
    <xdr:sp macro="" textlink="">
      <xdr:nvSpPr>
        <xdr:cNvPr id="365" name="テキスト ボックス 364"/>
        <xdr:cNvSpPr txBox="1"/>
      </xdr:nvSpPr>
      <xdr:spPr>
        <a:xfrm>
          <a:off x="9372111" y="992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73,947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78903</xdr:rowOff>
    </xdr:from>
    <xdr:to>
      <xdr:col>12</xdr:col>
      <xdr:colOff>561975</xdr:colOff>
      <xdr:row>58</xdr:row>
      <xdr:rowOff>9053</xdr:rowOff>
    </xdr:to>
    <xdr:sp macro="" textlink="">
      <xdr:nvSpPr>
        <xdr:cNvPr id="366" name="円/楕円 365"/>
        <xdr:cNvSpPr/>
      </xdr:nvSpPr>
      <xdr:spPr>
        <a:xfrm>
          <a:off x="8699500" y="98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180</xdr:rowOff>
    </xdr:from>
    <xdr:ext cx="534377" cy="259045"/>
    <xdr:sp macro="" textlink="">
      <xdr:nvSpPr>
        <xdr:cNvPr id="367" name="テキスト ボックス 366"/>
        <xdr:cNvSpPr txBox="1"/>
      </xdr:nvSpPr>
      <xdr:spPr>
        <a:xfrm>
          <a:off x="8483111" y="994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96101</xdr:rowOff>
    </xdr:from>
    <xdr:to>
      <xdr:col>11</xdr:col>
      <xdr:colOff>358775</xdr:colOff>
      <xdr:row>58</xdr:row>
      <xdr:rowOff>26251</xdr:rowOff>
    </xdr:to>
    <xdr:sp macro="" textlink="">
      <xdr:nvSpPr>
        <xdr:cNvPr id="368" name="円/楕円 367"/>
        <xdr:cNvSpPr/>
      </xdr:nvSpPr>
      <xdr:spPr>
        <a:xfrm>
          <a:off x="7810500" y="986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17378</xdr:rowOff>
    </xdr:from>
    <xdr:ext cx="534377" cy="259045"/>
    <xdr:sp macro="" textlink="">
      <xdr:nvSpPr>
        <xdr:cNvPr id="369" name="テキスト ボックス 368"/>
        <xdr:cNvSpPr txBox="1"/>
      </xdr:nvSpPr>
      <xdr:spPr>
        <a:xfrm>
          <a:off x="7594111" y="99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121899</xdr:rowOff>
    </xdr:from>
    <xdr:to>
      <xdr:col>10</xdr:col>
      <xdr:colOff>155575</xdr:colOff>
      <xdr:row>58</xdr:row>
      <xdr:rowOff>52049</xdr:rowOff>
    </xdr:to>
    <xdr:sp macro="" textlink="">
      <xdr:nvSpPr>
        <xdr:cNvPr id="370" name="円/楕円 369"/>
        <xdr:cNvSpPr/>
      </xdr:nvSpPr>
      <xdr:spPr>
        <a:xfrm>
          <a:off x="6921500" y="98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43176</xdr:rowOff>
    </xdr:from>
    <xdr:ext cx="534377" cy="259045"/>
    <xdr:sp macro="" textlink="">
      <xdr:nvSpPr>
        <xdr:cNvPr id="371" name="テキスト ボックス 370"/>
        <xdr:cNvSpPr txBox="1"/>
      </xdr:nvSpPr>
      <xdr:spPr>
        <a:xfrm>
          <a:off x="6705111" y="998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71895</xdr:rowOff>
    </xdr:from>
    <xdr:to>
      <xdr:col>15</xdr:col>
      <xdr:colOff>180975</xdr:colOff>
      <xdr:row>78</xdr:row>
      <xdr:rowOff>143790</xdr:rowOff>
    </xdr:to>
    <xdr:cxnSp macro="">
      <xdr:nvCxnSpPr>
        <xdr:cNvPr id="400" name="直線コネクタ 399"/>
        <xdr:cNvCxnSpPr/>
      </xdr:nvCxnSpPr>
      <xdr:spPr>
        <a:xfrm flipV="1">
          <a:off x="9639300" y="13444995"/>
          <a:ext cx="8382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128042</xdr:rowOff>
    </xdr:from>
    <xdr:to>
      <xdr:col>14</xdr:col>
      <xdr:colOff>28575</xdr:colOff>
      <xdr:row>78</xdr:row>
      <xdr:rowOff>143790</xdr:rowOff>
    </xdr:to>
    <xdr:cxnSp macro="">
      <xdr:nvCxnSpPr>
        <xdr:cNvPr id="403" name="直線コネクタ 402"/>
        <xdr:cNvCxnSpPr/>
      </xdr:nvCxnSpPr>
      <xdr:spPr>
        <a:xfrm>
          <a:off x="8750300" y="13501142"/>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128042</xdr:rowOff>
    </xdr:from>
    <xdr:to>
      <xdr:col>12</xdr:col>
      <xdr:colOff>511175</xdr:colOff>
      <xdr:row>78</xdr:row>
      <xdr:rowOff>136500</xdr:rowOff>
    </xdr:to>
    <xdr:cxnSp macro="">
      <xdr:nvCxnSpPr>
        <xdr:cNvPr id="406" name="直線コネクタ 405"/>
        <xdr:cNvCxnSpPr/>
      </xdr:nvCxnSpPr>
      <xdr:spPr>
        <a:xfrm flipV="1">
          <a:off x="7861300" y="1350114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136500</xdr:rowOff>
    </xdr:from>
    <xdr:to>
      <xdr:col>11</xdr:col>
      <xdr:colOff>307975</xdr:colOff>
      <xdr:row>78</xdr:row>
      <xdr:rowOff>154039</xdr:rowOff>
    </xdr:to>
    <xdr:cxnSp macro="">
      <xdr:nvCxnSpPr>
        <xdr:cNvPr id="409" name="直線コネクタ 408"/>
        <xdr:cNvCxnSpPr/>
      </xdr:nvCxnSpPr>
      <xdr:spPr>
        <a:xfrm flipV="1">
          <a:off x="6972300" y="13509600"/>
          <a:ext cx="889000" cy="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21095</xdr:rowOff>
    </xdr:from>
    <xdr:to>
      <xdr:col>15</xdr:col>
      <xdr:colOff>231775</xdr:colOff>
      <xdr:row>78</xdr:row>
      <xdr:rowOff>122695</xdr:rowOff>
    </xdr:to>
    <xdr:sp macro="" textlink="">
      <xdr:nvSpPr>
        <xdr:cNvPr id="419" name="円/楕円 418"/>
        <xdr:cNvSpPr/>
      </xdr:nvSpPr>
      <xdr:spPr>
        <a:xfrm>
          <a:off x="10426700" y="133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107472</xdr:rowOff>
    </xdr:from>
    <xdr:ext cx="534377" cy="259045"/>
    <xdr:sp macro="" textlink="">
      <xdr:nvSpPr>
        <xdr:cNvPr id="420" name="商工費該当値テキスト"/>
        <xdr:cNvSpPr txBox="1"/>
      </xdr:nvSpPr>
      <xdr:spPr>
        <a:xfrm>
          <a:off x="10528300" y="1330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11,339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92990</xdr:rowOff>
    </xdr:from>
    <xdr:to>
      <xdr:col>14</xdr:col>
      <xdr:colOff>79375</xdr:colOff>
      <xdr:row>79</xdr:row>
      <xdr:rowOff>23140</xdr:rowOff>
    </xdr:to>
    <xdr:sp macro="" textlink="">
      <xdr:nvSpPr>
        <xdr:cNvPr id="421" name="円/楕円 420"/>
        <xdr:cNvSpPr/>
      </xdr:nvSpPr>
      <xdr:spPr>
        <a:xfrm>
          <a:off x="9588500" y="134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14267</xdr:rowOff>
    </xdr:from>
    <xdr:ext cx="469744" cy="259045"/>
    <xdr:sp macro="" textlink="">
      <xdr:nvSpPr>
        <xdr:cNvPr id="422" name="テキスト ボックス 421"/>
        <xdr:cNvSpPr txBox="1"/>
      </xdr:nvSpPr>
      <xdr:spPr>
        <a:xfrm>
          <a:off x="9404427" y="1355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77242</xdr:rowOff>
    </xdr:from>
    <xdr:to>
      <xdr:col>12</xdr:col>
      <xdr:colOff>561975</xdr:colOff>
      <xdr:row>79</xdr:row>
      <xdr:rowOff>7392</xdr:rowOff>
    </xdr:to>
    <xdr:sp macro="" textlink="">
      <xdr:nvSpPr>
        <xdr:cNvPr id="423" name="円/楕円 422"/>
        <xdr:cNvSpPr/>
      </xdr:nvSpPr>
      <xdr:spPr>
        <a:xfrm>
          <a:off x="8699500" y="134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169969</xdr:rowOff>
    </xdr:from>
    <xdr:ext cx="469744" cy="259045"/>
    <xdr:sp macro="" textlink="">
      <xdr:nvSpPr>
        <xdr:cNvPr id="424" name="テキスト ボックス 423"/>
        <xdr:cNvSpPr txBox="1"/>
      </xdr:nvSpPr>
      <xdr:spPr>
        <a:xfrm>
          <a:off x="8515427" y="1354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85700</xdr:rowOff>
    </xdr:from>
    <xdr:to>
      <xdr:col>11</xdr:col>
      <xdr:colOff>358775</xdr:colOff>
      <xdr:row>79</xdr:row>
      <xdr:rowOff>15850</xdr:rowOff>
    </xdr:to>
    <xdr:sp macro="" textlink="">
      <xdr:nvSpPr>
        <xdr:cNvPr id="425" name="円/楕円 424"/>
        <xdr:cNvSpPr/>
      </xdr:nvSpPr>
      <xdr:spPr>
        <a:xfrm>
          <a:off x="7810500" y="134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6977</xdr:rowOff>
    </xdr:from>
    <xdr:ext cx="469744" cy="259045"/>
    <xdr:sp macro="" textlink="">
      <xdr:nvSpPr>
        <xdr:cNvPr id="426" name="テキスト ボックス 425"/>
        <xdr:cNvSpPr txBox="1"/>
      </xdr:nvSpPr>
      <xdr:spPr>
        <a:xfrm>
          <a:off x="7626427" y="135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103239</xdr:rowOff>
    </xdr:from>
    <xdr:to>
      <xdr:col>10</xdr:col>
      <xdr:colOff>155575</xdr:colOff>
      <xdr:row>79</xdr:row>
      <xdr:rowOff>33389</xdr:rowOff>
    </xdr:to>
    <xdr:sp macro="" textlink="">
      <xdr:nvSpPr>
        <xdr:cNvPr id="427" name="円/楕円 426"/>
        <xdr:cNvSpPr/>
      </xdr:nvSpPr>
      <xdr:spPr>
        <a:xfrm>
          <a:off x="6921500" y="1347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24516</xdr:rowOff>
    </xdr:from>
    <xdr:ext cx="469744" cy="259045"/>
    <xdr:sp macro="" textlink="">
      <xdr:nvSpPr>
        <xdr:cNvPr id="428" name="テキスト ボックス 427"/>
        <xdr:cNvSpPr txBox="1"/>
      </xdr:nvSpPr>
      <xdr:spPr>
        <a:xfrm>
          <a:off x="6737427" y="1356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147,548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17757</xdr:rowOff>
    </xdr:from>
    <xdr:to>
      <xdr:col>15</xdr:col>
      <xdr:colOff>180975</xdr:colOff>
      <xdr:row>96</xdr:row>
      <xdr:rowOff>153211</xdr:rowOff>
    </xdr:to>
    <xdr:cxnSp macro="">
      <xdr:nvCxnSpPr>
        <xdr:cNvPr id="457" name="直線コネクタ 456"/>
        <xdr:cNvCxnSpPr/>
      </xdr:nvCxnSpPr>
      <xdr:spPr>
        <a:xfrm>
          <a:off x="9639300" y="16476957"/>
          <a:ext cx="838200" cy="13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17757</xdr:rowOff>
    </xdr:from>
    <xdr:to>
      <xdr:col>14</xdr:col>
      <xdr:colOff>28575</xdr:colOff>
      <xdr:row>97</xdr:row>
      <xdr:rowOff>17833</xdr:rowOff>
    </xdr:to>
    <xdr:cxnSp macro="">
      <xdr:nvCxnSpPr>
        <xdr:cNvPr id="460" name="直線コネクタ 459"/>
        <xdr:cNvCxnSpPr/>
      </xdr:nvCxnSpPr>
      <xdr:spPr>
        <a:xfrm flipV="1">
          <a:off x="8750300" y="16476957"/>
          <a:ext cx="889000" cy="17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17833</xdr:rowOff>
    </xdr:from>
    <xdr:to>
      <xdr:col>12</xdr:col>
      <xdr:colOff>511175</xdr:colOff>
      <xdr:row>97</xdr:row>
      <xdr:rowOff>106964</xdr:rowOff>
    </xdr:to>
    <xdr:cxnSp macro="">
      <xdr:nvCxnSpPr>
        <xdr:cNvPr id="463" name="直線コネクタ 462"/>
        <xdr:cNvCxnSpPr/>
      </xdr:nvCxnSpPr>
      <xdr:spPr>
        <a:xfrm flipV="1">
          <a:off x="7861300" y="16648483"/>
          <a:ext cx="889000" cy="8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22413</xdr:rowOff>
    </xdr:from>
    <xdr:to>
      <xdr:col>11</xdr:col>
      <xdr:colOff>307975</xdr:colOff>
      <xdr:row>97</xdr:row>
      <xdr:rowOff>106964</xdr:rowOff>
    </xdr:to>
    <xdr:cxnSp macro="">
      <xdr:nvCxnSpPr>
        <xdr:cNvPr id="466" name="直線コネクタ 465"/>
        <xdr:cNvCxnSpPr/>
      </xdr:nvCxnSpPr>
      <xdr:spPr>
        <a:xfrm>
          <a:off x="6972300" y="16653063"/>
          <a:ext cx="889000" cy="8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9563</xdr:rowOff>
    </xdr:from>
    <xdr:ext cx="534377" cy="259045"/>
    <xdr:sp macro="" textlink="">
      <xdr:nvSpPr>
        <xdr:cNvPr id="468" name="テキスト ボックス 467"/>
        <xdr:cNvSpPr txBox="1"/>
      </xdr:nvSpPr>
      <xdr:spPr>
        <a:xfrm>
          <a:off x="7594111" y="161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25908</xdr:rowOff>
    </xdr:from>
    <xdr:ext cx="534377" cy="259045"/>
    <xdr:sp macro="" textlink="">
      <xdr:nvSpPr>
        <xdr:cNvPr id="470" name="テキスト ボックス 469"/>
        <xdr:cNvSpPr txBox="1"/>
      </xdr:nvSpPr>
      <xdr:spPr>
        <a:xfrm>
          <a:off x="6705111" y="161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102411</xdr:rowOff>
    </xdr:from>
    <xdr:to>
      <xdr:col>15</xdr:col>
      <xdr:colOff>231775</xdr:colOff>
      <xdr:row>97</xdr:row>
      <xdr:rowOff>32561</xdr:rowOff>
    </xdr:to>
    <xdr:sp macro="" textlink="">
      <xdr:nvSpPr>
        <xdr:cNvPr id="476" name="円/楕円 475"/>
        <xdr:cNvSpPr/>
      </xdr:nvSpPr>
      <xdr:spPr>
        <a:xfrm>
          <a:off x="10426700" y="1656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80838</xdr:rowOff>
    </xdr:from>
    <xdr:ext cx="534377" cy="259045"/>
    <xdr:sp macro="" textlink="">
      <xdr:nvSpPr>
        <xdr:cNvPr id="477" name="土木費該当値テキスト"/>
        <xdr:cNvSpPr txBox="1"/>
      </xdr:nvSpPr>
      <xdr:spPr>
        <a:xfrm>
          <a:off x="10528300" y="165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53,227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138407</xdr:rowOff>
    </xdr:from>
    <xdr:to>
      <xdr:col>14</xdr:col>
      <xdr:colOff>79375</xdr:colOff>
      <xdr:row>96</xdr:row>
      <xdr:rowOff>68557</xdr:rowOff>
    </xdr:to>
    <xdr:sp macro="" textlink="">
      <xdr:nvSpPr>
        <xdr:cNvPr id="478" name="円/楕円 477"/>
        <xdr:cNvSpPr/>
      </xdr:nvSpPr>
      <xdr:spPr>
        <a:xfrm>
          <a:off x="9588500" y="1642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59684</xdr:rowOff>
    </xdr:from>
    <xdr:ext cx="534377" cy="259045"/>
    <xdr:sp macro="" textlink="">
      <xdr:nvSpPr>
        <xdr:cNvPr id="479" name="テキスト ボックス 478"/>
        <xdr:cNvSpPr txBox="1"/>
      </xdr:nvSpPr>
      <xdr:spPr>
        <a:xfrm>
          <a:off x="9372111" y="1651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71,003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138483</xdr:rowOff>
    </xdr:from>
    <xdr:to>
      <xdr:col>12</xdr:col>
      <xdr:colOff>561975</xdr:colOff>
      <xdr:row>97</xdr:row>
      <xdr:rowOff>68633</xdr:rowOff>
    </xdr:to>
    <xdr:sp macro="" textlink="">
      <xdr:nvSpPr>
        <xdr:cNvPr id="480" name="円/楕円 479"/>
        <xdr:cNvSpPr/>
      </xdr:nvSpPr>
      <xdr:spPr>
        <a:xfrm>
          <a:off x="8699500" y="1659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59760</xdr:rowOff>
    </xdr:from>
    <xdr:ext cx="534377" cy="259045"/>
    <xdr:sp macro="" textlink="">
      <xdr:nvSpPr>
        <xdr:cNvPr id="481" name="テキスト ボックス 480"/>
        <xdr:cNvSpPr txBox="1"/>
      </xdr:nvSpPr>
      <xdr:spPr>
        <a:xfrm>
          <a:off x="8483111" y="166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56164</xdr:rowOff>
    </xdr:from>
    <xdr:to>
      <xdr:col>11</xdr:col>
      <xdr:colOff>358775</xdr:colOff>
      <xdr:row>97</xdr:row>
      <xdr:rowOff>157764</xdr:rowOff>
    </xdr:to>
    <xdr:sp macro="" textlink="">
      <xdr:nvSpPr>
        <xdr:cNvPr id="482" name="円/楕円 481"/>
        <xdr:cNvSpPr/>
      </xdr:nvSpPr>
      <xdr:spPr>
        <a:xfrm>
          <a:off x="7810500" y="1668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148891</xdr:rowOff>
    </xdr:from>
    <xdr:ext cx="534377" cy="259045"/>
    <xdr:sp macro="" textlink="">
      <xdr:nvSpPr>
        <xdr:cNvPr id="483" name="テキスト ボックス 482"/>
        <xdr:cNvSpPr txBox="1"/>
      </xdr:nvSpPr>
      <xdr:spPr>
        <a:xfrm>
          <a:off x="7594111" y="1677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36,796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143063</xdr:rowOff>
    </xdr:from>
    <xdr:to>
      <xdr:col>10</xdr:col>
      <xdr:colOff>155575</xdr:colOff>
      <xdr:row>97</xdr:row>
      <xdr:rowOff>73213</xdr:rowOff>
    </xdr:to>
    <xdr:sp macro="" textlink="">
      <xdr:nvSpPr>
        <xdr:cNvPr id="484" name="円/楕円 483"/>
        <xdr:cNvSpPr/>
      </xdr:nvSpPr>
      <xdr:spPr>
        <a:xfrm>
          <a:off x="6921500" y="1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64340</xdr:rowOff>
    </xdr:from>
    <xdr:ext cx="534377" cy="259045"/>
    <xdr:sp macro="" textlink="">
      <xdr:nvSpPr>
        <xdr:cNvPr id="485" name="テキスト ボックス 484"/>
        <xdr:cNvSpPr txBox="1"/>
      </xdr:nvSpPr>
      <xdr:spPr>
        <a:xfrm>
          <a:off x="6705111" y="1669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70015</xdr:rowOff>
    </xdr:from>
    <xdr:to>
      <xdr:col>23</xdr:col>
      <xdr:colOff>517525</xdr:colOff>
      <xdr:row>37</xdr:row>
      <xdr:rowOff>73467</xdr:rowOff>
    </xdr:to>
    <xdr:cxnSp macro="">
      <xdr:nvCxnSpPr>
        <xdr:cNvPr id="514" name="直線コネクタ 513"/>
        <xdr:cNvCxnSpPr/>
      </xdr:nvCxnSpPr>
      <xdr:spPr>
        <a:xfrm flipV="1">
          <a:off x="15481300" y="6413665"/>
          <a:ext cx="8382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5"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73467</xdr:rowOff>
    </xdr:from>
    <xdr:to>
      <xdr:col>22</xdr:col>
      <xdr:colOff>365125</xdr:colOff>
      <xdr:row>37</xdr:row>
      <xdr:rowOff>77102</xdr:rowOff>
    </xdr:to>
    <xdr:cxnSp macro="">
      <xdr:nvCxnSpPr>
        <xdr:cNvPr id="517" name="直線コネクタ 516"/>
        <xdr:cNvCxnSpPr/>
      </xdr:nvCxnSpPr>
      <xdr:spPr>
        <a:xfrm flipV="1">
          <a:off x="14592300" y="6417117"/>
          <a:ext cx="8890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77102</xdr:rowOff>
    </xdr:from>
    <xdr:to>
      <xdr:col>21</xdr:col>
      <xdr:colOff>161925</xdr:colOff>
      <xdr:row>37</xdr:row>
      <xdr:rowOff>79418</xdr:rowOff>
    </xdr:to>
    <xdr:cxnSp macro="">
      <xdr:nvCxnSpPr>
        <xdr:cNvPr id="520" name="直線コネクタ 519"/>
        <xdr:cNvCxnSpPr/>
      </xdr:nvCxnSpPr>
      <xdr:spPr>
        <a:xfrm flipV="1">
          <a:off x="13703300" y="6420752"/>
          <a:ext cx="889000" cy="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139328</xdr:rowOff>
    </xdr:from>
    <xdr:ext cx="534377" cy="259045"/>
    <xdr:sp macro="" textlink="">
      <xdr:nvSpPr>
        <xdr:cNvPr id="522" name="テキスト ボックス 521"/>
        <xdr:cNvSpPr txBox="1"/>
      </xdr:nvSpPr>
      <xdr:spPr>
        <a:xfrm>
          <a:off x="14325111" y="648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78519</xdr:rowOff>
    </xdr:from>
    <xdr:to>
      <xdr:col>19</xdr:col>
      <xdr:colOff>644525</xdr:colOff>
      <xdr:row>37</xdr:row>
      <xdr:rowOff>79418</xdr:rowOff>
    </xdr:to>
    <xdr:cxnSp macro="">
      <xdr:nvCxnSpPr>
        <xdr:cNvPr id="523" name="直線コネクタ 522"/>
        <xdr:cNvCxnSpPr/>
      </xdr:nvCxnSpPr>
      <xdr:spPr>
        <a:xfrm>
          <a:off x="12814300" y="6422169"/>
          <a:ext cx="8890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164855</xdr:rowOff>
    </xdr:from>
    <xdr:ext cx="534377" cy="259045"/>
    <xdr:sp macro="" textlink="">
      <xdr:nvSpPr>
        <xdr:cNvPr id="525" name="テキスト ボックス 524"/>
        <xdr:cNvSpPr txBox="1"/>
      </xdr:nvSpPr>
      <xdr:spPr>
        <a:xfrm>
          <a:off x="13436111" y="650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668</xdr:rowOff>
    </xdr:from>
    <xdr:ext cx="534377" cy="259045"/>
    <xdr:sp macro="" textlink="">
      <xdr:nvSpPr>
        <xdr:cNvPr id="527" name="テキスト ボックス 526"/>
        <xdr:cNvSpPr txBox="1"/>
      </xdr:nvSpPr>
      <xdr:spPr>
        <a:xfrm>
          <a:off x="12547111" y="651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19215</xdr:rowOff>
    </xdr:from>
    <xdr:to>
      <xdr:col>23</xdr:col>
      <xdr:colOff>568325</xdr:colOff>
      <xdr:row>37</xdr:row>
      <xdr:rowOff>120815</xdr:rowOff>
    </xdr:to>
    <xdr:sp macro="" textlink="">
      <xdr:nvSpPr>
        <xdr:cNvPr id="533" name="円/楕円 532"/>
        <xdr:cNvSpPr/>
      </xdr:nvSpPr>
      <xdr:spPr>
        <a:xfrm>
          <a:off x="16268700" y="63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169092</xdr:rowOff>
    </xdr:from>
    <xdr:ext cx="534377" cy="259045"/>
    <xdr:sp macro="" textlink="">
      <xdr:nvSpPr>
        <xdr:cNvPr id="534" name="消防費該当値テキスト"/>
        <xdr:cNvSpPr txBox="1"/>
      </xdr:nvSpPr>
      <xdr:spPr>
        <a:xfrm>
          <a:off x="16370300" y="63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41,645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22667</xdr:rowOff>
    </xdr:from>
    <xdr:to>
      <xdr:col>22</xdr:col>
      <xdr:colOff>415925</xdr:colOff>
      <xdr:row>37</xdr:row>
      <xdr:rowOff>124267</xdr:rowOff>
    </xdr:to>
    <xdr:sp macro="" textlink="">
      <xdr:nvSpPr>
        <xdr:cNvPr id="535" name="円/楕円 534"/>
        <xdr:cNvSpPr/>
      </xdr:nvSpPr>
      <xdr:spPr>
        <a:xfrm>
          <a:off x="15430500" y="636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115394</xdr:rowOff>
    </xdr:from>
    <xdr:ext cx="534377" cy="259045"/>
    <xdr:sp macro="" textlink="">
      <xdr:nvSpPr>
        <xdr:cNvPr id="536" name="テキスト ボックス 535"/>
        <xdr:cNvSpPr txBox="1"/>
      </xdr:nvSpPr>
      <xdr:spPr>
        <a:xfrm>
          <a:off x="15214111" y="645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41,192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26302</xdr:rowOff>
    </xdr:from>
    <xdr:to>
      <xdr:col>21</xdr:col>
      <xdr:colOff>212725</xdr:colOff>
      <xdr:row>37</xdr:row>
      <xdr:rowOff>127902</xdr:rowOff>
    </xdr:to>
    <xdr:sp macro="" textlink="">
      <xdr:nvSpPr>
        <xdr:cNvPr id="537" name="円/楕円 536"/>
        <xdr:cNvSpPr/>
      </xdr:nvSpPr>
      <xdr:spPr>
        <a:xfrm>
          <a:off x="14541500" y="636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144429</xdr:rowOff>
    </xdr:from>
    <xdr:ext cx="534377" cy="259045"/>
    <xdr:sp macro="" textlink="">
      <xdr:nvSpPr>
        <xdr:cNvPr id="538" name="テキスト ボックス 537"/>
        <xdr:cNvSpPr txBox="1"/>
      </xdr:nvSpPr>
      <xdr:spPr>
        <a:xfrm>
          <a:off x="14325111" y="614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28618</xdr:rowOff>
    </xdr:from>
    <xdr:to>
      <xdr:col>20</xdr:col>
      <xdr:colOff>9525</xdr:colOff>
      <xdr:row>37</xdr:row>
      <xdr:rowOff>130218</xdr:rowOff>
    </xdr:to>
    <xdr:sp macro="" textlink="">
      <xdr:nvSpPr>
        <xdr:cNvPr id="539" name="円/楕円 538"/>
        <xdr:cNvSpPr/>
      </xdr:nvSpPr>
      <xdr:spPr>
        <a:xfrm>
          <a:off x="13652500" y="637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146745</xdr:rowOff>
    </xdr:from>
    <xdr:ext cx="534377" cy="259045"/>
    <xdr:sp macro="" textlink="">
      <xdr:nvSpPr>
        <xdr:cNvPr id="540" name="テキスト ボックス 539"/>
        <xdr:cNvSpPr txBox="1"/>
      </xdr:nvSpPr>
      <xdr:spPr>
        <a:xfrm>
          <a:off x="13436111" y="614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27719</xdr:rowOff>
    </xdr:from>
    <xdr:to>
      <xdr:col>18</xdr:col>
      <xdr:colOff>492125</xdr:colOff>
      <xdr:row>37</xdr:row>
      <xdr:rowOff>129319</xdr:rowOff>
    </xdr:to>
    <xdr:sp macro="" textlink="">
      <xdr:nvSpPr>
        <xdr:cNvPr id="541" name="円/楕円 540"/>
        <xdr:cNvSpPr/>
      </xdr:nvSpPr>
      <xdr:spPr>
        <a:xfrm>
          <a:off x="12763500" y="63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145846</xdr:rowOff>
    </xdr:from>
    <xdr:ext cx="534377" cy="259045"/>
    <xdr:sp macro="" textlink="">
      <xdr:nvSpPr>
        <xdr:cNvPr id="542" name="テキスト ボックス 541"/>
        <xdr:cNvSpPr txBox="1"/>
      </xdr:nvSpPr>
      <xdr:spPr>
        <a:xfrm>
          <a:off x="12547111" y="614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56,695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170794</xdr:rowOff>
    </xdr:from>
    <xdr:to>
      <xdr:col>23</xdr:col>
      <xdr:colOff>517525</xdr:colOff>
      <xdr:row>56</xdr:row>
      <xdr:rowOff>109058</xdr:rowOff>
    </xdr:to>
    <xdr:cxnSp macro="">
      <xdr:nvCxnSpPr>
        <xdr:cNvPr id="569" name="直線コネクタ 568"/>
        <xdr:cNvCxnSpPr/>
      </xdr:nvCxnSpPr>
      <xdr:spPr>
        <a:xfrm flipV="1">
          <a:off x="15481300" y="9600544"/>
          <a:ext cx="838200" cy="10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156929</xdr:rowOff>
    </xdr:from>
    <xdr:ext cx="534377" cy="259045"/>
    <xdr:sp macro="" textlink="">
      <xdr:nvSpPr>
        <xdr:cNvPr id="570" name="教育費平均値テキスト"/>
        <xdr:cNvSpPr txBox="1"/>
      </xdr:nvSpPr>
      <xdr:spPr>
        <a:xfrm>
          <a:off x="16370300" y="958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109058</xdr:rowOff>
    </xdr:from>
    <xdr:to>
      <xdr:col>22</xdr:col>
      <xdr:colOff>365125</xdr:colOff>
      <xdr:row>57</xdr:row>
      <xdr:rowOff>67490</xdr:rowOff>
    </xdr:to>
    <xdr:cxnSp macro="">
      <xdr:nvCxnSpPr>
        <xdr:cNvPr id="572" name="直線コネクタ 571"/>
        <xdr:cNvCxnSpPr/>
      </xdr:nvCxnSpPr>
      <xdr:spPr>
        <a:xfrm flipV="1">
          <a:off x="14592300" y="9710258"/>
          <a:ext cx="889000" cy="1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161303</xdr:rowOff>
    </xdr:from>
    <xdr:to>
      <xdr:col>21</xdr:col>
      <xdr:colOff>161925</xdr:colOff>
      <xdr:row>57</xdr:row>
      <xdr:rowOff>67490</xdr:rowOff>
    </xdr:to>
    <xdr:cxnSp macro="">
      <xdr:nvCxnSpPr>
        <xdr:cNvPr id="575" name="直線コネクタ 574"/>
        <xdr:cNvCxnSpPr/>
      </xdr:nvCxnSpPr>
      <xdr:spPr>
        <a:xfrm>
          <a:off x="13703300" y="9762503"/>
          <a:ext cx="889000" cy="7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161303</xdr:rowOff>
    </xdr:from>
    <xdr:to>
      <xdr:col>19</xdr:col>
      <xdr:colOff>644525</xdr:colOff>
      <xdr:row>57</xdr:row>
      <xdr:rowOff>67087</xdr:rowOff>
    </xdr:to>
    <xdr:cxnSp macro="">
      <xdr:nvCxnSpPr>
        <xdr:cNvPr id="578" name="直線コネクタ 577"/>
        <xdr:cNvCxnSpPr/>
      </xdr:nvCxnSpPr>
      <xdr:spPr>
        <a:xfrm flipV="1">
          <a:off x="12814300" y="9762503"/>
          <a:ext cx="889000" cy="7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119994</xdr:rowOff>
    </xdr:from>
    <xdr:to>
      <xdr:col>23</xdr:col>
      <xdr:colOff>568325</xdr:colOff>
      <xdr:row>56</xdr:row>
      <xdr:rowOff>50144</xdr:rowOff>
    </xdr:to>
    <xdr:sp macro="" textlink="">
      <xdr:nvSpPr>
        <xdr:cNvPr id="588" name="円/楕円 587"/>
        <xdr:cNvSpPr/>
      </xdr:nvSpPr>
      <xdr:spPr>
        <a:xfrm>
          <a:off x="16268700" y="95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142871</xdr:rowOff>
    </xdr:from>
    <xdr:ext cx="599010" cy="259045"/>
    <xdr:sp macro="" textlink="">
      <xdr:nvSpPr>
        <xdr:cNvPr id="589" name="教育費該当値テキスト"/>
        <xdr:cNvSpPr txBox="1"/>
      </xdr:nvSpPr>
      <xdr:spPr>
        <a:xfrm>
          <a:off x="16370300" y="940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105,699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58258</xdr:rowOff>
    </xdr:from>
    <xdr:to>
      <xdr:col>22</xdr:col>
      <xdr:colOff>415925</xdr:colOff>
      <xdr:row>56</xdr:row>
      <xdr:rowOff>159858</xdr:rowOff>
    </xdr:to>
    <xdr:sp macro="" textlink="">
      <xdr:nvSpPr>
        <xdr:cNvPr id="590" name="円/楕円 589"/>
        <xdr:cNvSpPr/>
      </xdr:nvSpPr>
      <xdr:spPr>
        <a:xfrm>
          <a:off x="15430500" y="965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150985</xdr:rowOff>
    </xdr:from>
    <xdr:ext cx="534377" cy="259045"/>
    <xdr:sp macro="" textlink="">
      <xdr:nvSpPr>
        <xdr:cNvPr id="591" name="テキスト ボックス 590"/>
        <xdr:cNvSpPr txBox="1"/>
      </xdr:nvSpPr>
      <xdr:spPr>
        <a:xfrm>
          <a:off x="15214111" y="975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81,702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16690</xdr:rowOff>
    </xdr:from>
    <xdr:to>
      <xdr:col>21</xdr:col>
      <xdr:colOff>212725</xdr:colOff>
      <xdr:row>57</xdr:row>
      <xdr:rowOff>118290</xdr:rowOff>
    </xdr:to>
    <xdr:sp macro="" textlink="">
      <xdr:nvSpPr>
        <xdr:cNvPr id="592" name="円/楕円 591"/>
        <xdr:cNvSpPr/>
      </xdr:nvSpPr>
      <xdr:spPr>
        <a:xfrm>
          <a:off x="14541500" y="978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109417</xdr:rowOff>
    </xdr:from>
    <xdr:ext cx="534377" cy="259045"/>
    <xdr:sp macro="" textlink="">
      <xdr:nvSpPr>
        <xdr:cNvPr id="593" name="テキスト ボックス 592"/>
        <xdr:cNvSpPr txBox="1"/>
      </xdr:nvSpPr>
      <xdr:spPr>
        <a:xfrm>
          <a:off x="14325111" y="988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53,294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110503</xdr:rowOff>
    </xdr:from>
    <xdr:to>
      <xdr:col>20</xdr:col>
      <xdr:colOff>9525</xdr:colOff>
      <xdr:row>57</xdr:row>
      <xdr:rowOff>40653</xdr:rowOff>
    </xdr:to>
    <xdr:sp macro="" textlink="">
      <xdr:nvSpPr>
        <xdr:cNvPr id="594" name="円/楕円 593"/>
        <xdr:cNvSpPr/>
      </xdr:nvSpPr>
      <xdr:spPr>
        <a:xfrm>
          <a:off x="13652500" y="97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31780</xdr:rowOff>
    </xdr:from>
    <xdr:ext cx="534377" cy="259045"/>
    <xdr:sp macro="" textlink="">
      <xdr:nvSpPr>
        <xdr:cNvPr id="595" name="テキスト ボックス 594"/>
        <xdr:cNvSpPr txBox="1"/>
      </xdr:nvSpPr>
      <xdr:spPr>
        <a:xfrm>
          <a:off x="13436111" y="98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70,275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16287</xdr:rowOff>
    </xdr:from>
    <xdr:to>
      <xdr:col>18</xdr:col>
      <xdr:colOff>492125</xdr:colOff>
      <xdr:row>57</xdr:row>
      <xdr:rowOff>117887</xdr:rowOff>
    </xdr:to>
    <xdr:sp macro="" textlink="">
      <xdr:nvSpPr>
        <xdr:cNvPr id="596" name="円/楕円 595"/>
        <xdr:cNvSpPr/>
      </xdr:nvSpPr>
      <xdr:spPr>
        <a:xfrm>
          <a:off x="12763500" y="978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109014</xdr:rowOff>
    </xdr:from>
    <xdr:ext cx="534377" cy="259045"/>
    <xdr:sp macro="" textlink="">
      <xdr:nvSpPr>
        <xdr:cNvPr id="597" name="テキスト ボックス 596"/>
        <xdr:cNvSpPr txBox="1"/>
      </xdr:nvSpPr>
      <xdr:spPr>
        <a:xfrm>
          <a:off x="12547111" y="988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53,382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33415</xdr:rowOff>
    </xdr:from>
    <xdr:to>
      <xdr:col>23</xdr:col>
      <xdr:colOff>517525</xdr:colOff>
      <xdr:row>78</xdr:row>
      <xdr:rowOff>139700</xdr:rowOff>
    </xdr:to>
    <xdr:cxnSp macro="">
      <xdr:nvCxnSpPr>
        <xdr:cNvPr id="624" name="直線コネクタ 623"/>
        <xdr:cNvCxnSpPr/>
      </xdr:nvCxnSpPr>
      <xdr:spPr>
        <a:xfrm>
          <a:off x="15481300" y="13406515"/>
          <a:ext cx="838200" cy="10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76487</xdr:rowOff>
    </xdr:from>
    <xdr:to>
      <xdr:col>22</xdr:col>
      <xdr:colOff>365125</xdr:colOff>
      <xdr:row>78</xdr:row>
      <xdr:rowOff>33415</xdr:rowOff>
    </xdr:to>
    <xdr:cxnSp macro="">
      <xdr:nvCxnSpPr>
        <xdr:cNvPr id="627" name="直線コネクタ 626"/>
        <xdr:cNvCxnSpPr/>
      </xdr:nvCxnSpPr>
      <xdr:spPr>
        <a:xfrm>
          <a:off x="14592300" y="13278137"/>
          <a:ext cx="889000" cy="1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152037</xdr:rowOff>
    </xdr:from>
    <xdr:ext cx="469744" cy="259045"/>
    <xdr:sp macro="" textlink="">
      <xdr:nvSpPr>
        <xdr:cNvPr id="629" name="テキスト ボックス 628"/>
        <xdr:cNvSpPr txBox="1"/>
      </xdr:nvSpPr>
      <xdr:spPr>
        <a:xfrm>
          <a:off x="15246427" y="1352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35559</xdr:rowOff>
    </xdr:from>
    <xdr:to>
      <xdr:col>21</xdr:col>
      <xdr:colOff>161925</xdr:colOff>
      <xdr:row>77</xdr:row>
      <xdr:rowOff>76487</xdr:rowOff>
    </xdr:to>
    <xdr:cxnSp macro="">
      <xdr:nvCxnSpPr>
        <xdr:cNvPr id="630" name="直線コネクタ 629"/>
        <xdr:cNvCxnSpPr/>
      </xdr:nvCxnSpPr>
      <xdr:spPr>
        <a:xfrm>
          <a:off x="13703300" y="13237209"/>
          <a:ext cx="889000" cy="4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147397</xdr:rowOff>
    </xdr:from>
    <xdr:ext cx="469744" cy="259045"/>
    <xdr:sp macro="" textlink="">
      <xdr:nvSpPr>
        <xdr:cNvPr id="632" name="テキスト ボックス 631"/>
        <xdr:cNvSpPr txBox="1"/>
      </xdr:nvSpPr>
      <xdr:spPr>
        <a:xfrm>
          <a:off x="14357427" y="135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35559</xdr:rowOff>
    </xdr:from>
    <xdr:to>
      <xdr:col>19</xdr:col>
      <xdr:colOff>644525</xdr:colOff>
      <xdr:row>77</xdr:row>
      <xdr:rowOff>64719</xdr:rowOff>
    </xdr:to>
    <xdr:cxnSp macro="">
      <xdr:nvCxnSpPr>
        <xdr:cNvPr id="633" name="直線コネクタ 632"/>
        <xdr:cNvCxnSpPr/>
      </xdr:nvCxnSpPr>
      <xdr:spPr>
        <a:xfrm flipV="1">
          <a:off x="12814300" y="13237209"/>
          <a:ext cx="889000" cy="2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130247</xdr:rowOff>
    </xdr:from>
    <xdr:ext cx="534377" cy="259045"/>
    <xdr:sp macro="" textlink="">
      <xdr:nvSpPr>
        <xdr:cNvPr id="635" name="テキスト ボックス 634"/>
        <xdr:cNvSpPr txBox="1"/>
      </xdr:nvSpPr>
      <xdr:spPr>
        <a:xfrm>
          <a:off x="13436111" y="135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140960</xdr:rowOff>
    </xdr:from>
    <xdr:ext cx="469744" cy="259045"/>
    <xdr:sp macro="" textlink="">
      <xdr:nvSpPr>
        <xdr:cNvPr id="637" name="テキスト ボックス 636"/>
        <xdr:cNvSpPr txBox="1"/>
      </xdr:nvSpPr>
      <xdr:spPr>
        <a:xfrm>
          <a:off x="12579427" y="1351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3" name="円/楕円 64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17739</xdr:rowOff>
    </xdr:from>
    <xdr:ext cx="249299" cy="259045"/>
    <xdr:sp macro="" textlink="">
      <xdr:nvSpPr>
        <xdr:cNvPr id="644" name="災害復旧費該当値テキスト"/>
        <xdr:cNvSpPr txBox="1"/>
      </xdr:nvSpPr>
      <xdr:spPr>
        <a:xfrm>
          <a:off x="16370300" y="13390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154065</xdr:rowOff>
    </xdr:from>
    <xdr:to>
      <xdr:col>22</xdr:col>
      <xdr:colOff>415925</xdr:colOff>
      <xdr:row>78</xdr:row>
      <xdr:rowOff>84215</xdr:rowOff>
    </xdr:to>
    <xdr:sp macro="" textlink="">
      <xdr:nvSpPr>
        <xdr:cNvPr id="645" name="円/楕円 644"/>
        <xdr:cNvSpPr/>
      </xdr:nvSpPr>
      <xdr:spPr>
        <a:xfrm>
          <a:off x="15430500" y="13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100742</xdr:rowOff>
    </xdr:from>
    <xdr:ext cx="534377" cy="259045"/>
    <xdr:sp macro="" textlink="">
      <xdr:nvSpPr>
        <xdr:cNvPr id="646" name="テキスト ボックス 645"/>
        <xdr:cNvSpPr txBox="1"/>
      </xdr:nvSpPr>
      <xdr:spPr>
        <a:xfrm>
          <a:off x="15214111" y="131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25687</xdr:rowOff>
    </xdr:from>
    <xdr:to>
      <xdr:col>21</xdr:col>
      <xdr:colOff>212725</xdr:colOff>
      <xdr:row>77</xdr:row>
      <xdr:rowOff>127287</xdr:rowOff>
    </xdr:to>
    <xdr:sp macro="" textlink="">
      <xdr:nvSpPr>
        <xdr:cNvPr id="647" name="円/楕円 646"/>
        <xdr:cNvSpPr/>
      </xdr:nvSpPr>
      <xdr:spPr>
        <a:xfrm>
          <a:off x="14541500" y="132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143814</xdr:rowOff>
    </xdr:from>
    <xdr:ext cx="534377" cy="259045"/>
    <xdr:sp macro="" textlink="">
      <xdr:nvSpPr>
        <xdr:cNvPr id="648" name="テキスト ボックス 647"/>
        <xdr:cNvSpPr txBox="1"/>
      </xdr:nvSpPr>
      <xdr:spPr>
        <a:xfrm>
          <a:off x="14325111" y="1300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51,326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156209</xdr:rowOff>
    </xdr:from>
    <xdr:to>
      <xdr:col>20</xdr:col>
      <xdr:colOff>9525</xdr:colOff>
      <xdr:row>77</xdr:row>
      <xdr:rowOff>86359</xdr:rowOff>
    </xdr:to>
    <xdr:sp macro="" textlink="">
      <xdr:nvSpPr>
        <xdr:cNvPr id="649" name="円/楕円 648"/>
        <xdr:cNvSpPr/>
      </xdr:nvSpPr>
      <xdr:spPr>
        <a:xfrm>
          <a:off x="13652500" y="131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102886</xdr:rowOff>
    </xdr:from>
    <xdr:ext cx="534377" cy="259045"/>
    <xdr:sp macro="" textlink="">
      <xdr:nvSpPr>
        <xdr:cNvPr id="650" name="テキスト ボックス 649"/>
        <xdr:cNvSpPr txBox="1"/>
      </xdr:nvSpPr>
      <xdr:spPr>
        <a:xfrm>
          <a:off x="13436111" y="129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60,278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13919</xdr:rowOff>
    </xdr:from>
    <xdr:to>
      <xdr:col>18</xdr:col>
      <xdr:colOff>492125</xdr:colOff>
      <xdr:row>77</xdr:row>
      <xdr:rowOff>115519</xdr:rowOff>
    </xdr:to>
    <xdr:sp macro="" textlink="">
      <xdr:nvSpPr>
        <xdr:cNvPr id="651" name="円/楕円 650"/>
        <xdr:cNvSpPr/>
      </xdr:nvSpPr>
      <xdr:spPr>
        <a:xfrm>
          <a:off x="12763500" y="132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132046</xdr:rowOff>
    </xdr:from>
    <xdr:ext cx="534377" cy="259045"/>
    <xdr:sp macro="" textlink="">
      <xdr:nvSpPr>
        <xdr:cNvPr id="652" name="テキスト ボックス 651"/>
        <xdr:cNvSpPr txBox="1"/>
      </xdr:nvSpPr>
      <xdr:spPr>
        <a:xfrm>
          <a:off x="12547111" y="1299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52896</xdr:rowOff>
    </xdr:from>
    <xdr:to>
      <xdr:col>23</xdr:col>
      <xdr:colOff>517525</xdr:colOff>
      <xdr:row>96</xdr:row>
      <xdr:rowOff>53198</xdr:rowOff>
    </xdr:to>
    <xdr:cxnSp macro="">
      <xdr:nvCxnSpPr>
        <xdr:cNvPr id="679" name="直線コネクタ 678"/>
        <xdr:cNvCxnSpPr/>
      </xdr:nvCxnSpPr>
      <xdr:spPr>
        <a:xfrm flipV="1">
          <a:off x="15481300" y="16512096"/>
          <a:ext cx="8382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80" name="公債費平均値テキスト"/>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171266</xdr:rowOff>
    </xdr:from>
    <xdr:to>
      <xdr:col>22</xdr:col>
      <xdr:colOff>365125</xdr:colOff>
      <xdr:row>96</xdr:row>
      <xdr:rowOff>53198</xdr:rowOff>
    </xdr:to>
    <xdr:cxnSp macro="">
      <xdr:nvCxnSpPr>
        <xdr:cNvPr id="682" name="直線コネクタ 681"/>
        <xdr:cNvCxnSpPr/>
      </xdr:nvCxnSpPr>
      <xdr:spPr>
        <a:xfrm>
          <a:off x="14592300" y="16459016"/>
          <a:ext cx="889000" cy="5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147651</xdr:rowOff>
    </xdr:from>
    <xdr:to>
      <xdr:col>21</xdr:col>
      <xdr:colOff>161925</xdr:colOff>
      <xdr:row>95</xdr:row>
      <xdr:rowOff>171266</xdr:rowOff>
    </xdr:to>
    <xdr:cxnSp macro="">
      <xdr:nvCxnSpPr>
        <xdr:cNvPr id="685" name="直線コネクタ 684"/>
        <xdr:cNvCxnSpPr/>
      </xdr:nvCxnSpPr>
      <xdr:spPr>
        <a:xfrm>
          <a:off x="13703300" y="16435401"/>
          <a:ext cx="8890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7" name="テキスト ボックス 686"/>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127474</xdr:rowOff>
    </xdr:from>
    <xdr:to>
      <xdr:col>19</xdr:col>
      <xdr:colOff>644525</xdr:colOff>
      <xdr:row>95</xdr:row>
      <xdr:rowOff>147651</xdr:rowOff>
    </xdr:to>
    <xdr:cxnSp macro="">
      <xdr:nvCxnSpPr>
        <xdr:cNvPr id="688" name="直線コネクタ 687"/>
        <xdr:cNvCxnSpPr/>
      </xdr:nvCxnSpPr>
      <xdr:spPr>
        <a:xfrm>
          <a:off x="12814300" y="16415224"/>
          <a:ext cx="889000" cy="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90" name="テキスト ボックス 689"/>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2096</xdr:rowOff>
    </xdr:from>
    <xdr:to>
      <xdr:col>23</xdr:col>
      <xdr:colOff>568325</xdr:colOff>
      <xdr:row>96</xdr:row>
      <xdr:rowOff>103696</xdr:rowOff>
    </xdr:to>
    <xdr:sp macro="" textlink="">
      <xdr:nvSpPr>
        <xdr:cNvPr id="698" name="円/楕円 697"/>
        <xdr:cNvSpPr/>
      </xdr:nvSpPr>
      <xdr:spPr>
        <a:xfrm>
          <a:off x="16268700" y="164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151973</xdr:rowOff>
    </xdr:from>
    <xdr:ext cx="534377" cy="259045"/>
    <xdr:sp macro="" textlink="">
      <xdr:nvSpPr>
        <xdr:cNvPr id="699" name="公債費該当値テキスト"/>
        <xdr:cNvSpPr txBox="1"/>
      </xdr:nvSpPr>
      <xdr:spPr>
        <a:xfrm>
          <a:off x="16370300" y="164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93,986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2398</xdr:rowOff>
    </xdr:from>
    <xdr:to>
      <xdr:col>22</xdr:col>
      <xdr:colOff>415925</xdr:colOff>
      <xdr:row>96</xdr:row>
      <xdr:rowOff>103998</xdr:rowOff>
    </xdr:to>
    <xdr:sp macro="" textlink="">
      <xdr:nvSpPr>
        <xdr:cNvPr id="700" name="円/楕円 699"/>
        <xdr:cNvSpPr/>
      </xdr:nvSpPr>
      <xdr:spPr>
        <a:xfrm>
          <a:off x="15430500" y="164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95125</xdr:rowOff>
    </xdr:from>
    <xdr:ext cx="534377" cy="259045"/>
    <xdr:sp macro="" textlink="">
      <xdr:nvSpPr>
        <xdr:cNvPr id="701" name="テキスト ボックス 700"/>
        <xdr:cNvSpPr txBox="1"/>
      </xdr:nvSpPr>
      <xdr:spPr>
        <a:xfrm>
          <a:off x="15214111" y="1655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120466</xdr:rowOff>
    </xdr:from>
    <xdr:to>
      <xdr:col>21</xdr:col>
      <xdr:colOff>212725</xdr:colOff>
      <xdr:row>96</xdr:row>
      <xdr:rowOff>50616</xdr:rowOff>
    </xdr:to>
    <xdr:sp macro="" textlink="">
      <xdr:nvSpPr>
        <xdr:cNvPr id="702" name="円/楕円 701"/>
        <xdr:cNvSpPr/>
      </xdr:nvSpPr>
      <xdr:spPr>
        <a:xfrm>
          <a:off x="14541500" y="1640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41743</xdr:rowOff>
    </xdr:from>
    <xdr:ext cx="599010" cy="259045"/>
    <xdr:sp macro="" textlink="">
      <xdr:nvSpPr>
        <xdr:cNvPr id="703" name="テキスト ボックス 702"/>
        <xdr:cNvSpPr txBox="1"/>
      </xdr:nvSpPr>
      <xdr:spPr>
        <a:xfrm>
          <a:off x="14292794" y="1650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105,596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96851</xdr:rowOff>
    </xdr:from>
    <xdr:to>
      <xdr:col>20</xdr:col>
      <xdr:colOff>9525</xdr:colOff>
      <xdr:row>96</xdr:row>
      <xdr:rowOff>27001</xdr:rowOff>
    </xdr:to>
    <xdr:sp macro="" textlink="">
      <xdr:nvSpPr>
        <xdr:cNvPr id="704" name="円/楕円 703"/>
        <xdr:cNvSpPr/>
      </xdr:nvSpPr>
      <xdr:spPr>
        <a:xfrm>
          <a:off x="13652500" y="1638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18128</xdr:rowOff>
    </xdr:from>
    <xdr:ext cx="599010" cy="259045"/>
    <xdr:sp macro="" textlink="">
      <xdr:nvSpPr>
        <xdr:cNvPr id="705" name="テキスト ボックス 704"/>
        <xdr:cNvSpPr txBox="1"/>
      </xdr:nvSpPr>
      <xdr:spPr>
        <a:xfrm>
          <a:off x="13403794" y="1647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110,761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76674</xdr:rowOff>
    </xdr:from>
    <xdr:to>
      <xdr:col>18</xdr:col>
      <xdr:colOff>492125</xdr:colOff>
      <xdr:row>96</xdr:row>
      <xdr:rowOff>6824</xdr:rowOff>
    </xdr:to>
    <xdr:sp macro="" textlink="">
      <xdr:nvSpPr>
        <xdr:cNvPr id="706" name="円/楕円 705"/>
        <xdr:cNvSpPr/>
      </xdr:nvSpPr>
      <xdr:spPr>
        <a:xfrm>
          <a:off x="12763500" y="1636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169401</xdr:rowOff>
    </xdr:from>
    <xdr:ext cx="599010" cy="259045"/>
    <xdr:sp macro="" textlink="">
      <xdr:nvSpPr>
        <xdr:cNvPr id="707" name="テキスト ボックス 706"/>
        <xdr:cNvSpPr txBox="1"/>
      </xdr:nvSpPr>
      <xdr:spPr>
        <a:xfrm>
          <a:off x="12514794" y="1645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81178</xdr:rowOff>
    </xdr:from>
    <xdr:to>
      <xdr:col>31</xdr:col>
      <xdr:colOff>34925</xdr:colOff>
      <xdr:row>38</xdr:row>
      <xdr:rowOff>139700</xdr:rowOff>
    </xdr:to>
    <xdr:cxnSp macro="">
      <xdr:nvCxnSpPr>
        <xdr:cNvPr id="737" name="直線コネクタ 736"/>
        <xdr:cNvCxnSpPr/>
      </xdr:nvCxnSpPr>
      <xdr:spPr>
        <a:xfrm>
          <a:off x="20434300" y="6081928"/>
          <a:ext cx="889000" cy="5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81178</xdr:rowOff>
    </xdr:from>
    <xdr:to>
      <xdr:col>29</xdr:col>
      <xdr:colOff>517525</xdr:colOff>
      <xdr:row>38</xdr:row>
      <xdr:rowOff>139700</xdr:rowOff>
    </xdr:to>
    <xdr:cxnSp macro="">
      <xdr:nvCxnSpPr>
        <xdr:cNvPr id="740" name="直線コネクタ 739"/>
        <xdr:cNvCxnSpPr/>
      </xdr:nvCxnSpPr>
      <xdr:spPr>
        <a:xfrm flipV="1">
          <a:off x="19545300" y="6081928"/>
          <a:ext cx="889000" cy="5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108932</xdr:rowOff>
    </xdr:from>
    <xdr:ext cx="378565" cy="259045"/>
    <xdr:sp macro="" textlink="">
      <xdr:nvSpPr>
        <xdr:cNvPr id="742" name="テキスト ボックス 741"/>
        <xdr:cNvSpPr txBox="1"/>
      </xdr:nvSpPr>
      <xdr:spPr>
        <a:xfrm>
          <a:off x="20245017" y="6624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30378</xdr:rowOff>
    </xdr:from>
    <xdr:to>
      <xdr:col>29</xdr:col>
      <xdr:colOff>568325</xdr:colOff>
      <xdr:row>35</xdr:row>
      <xdr:rowOff>131978</xdr:rowOff>
    </xdr:to>
    <xdr:sp macro="" textlink="">
      <xdr:nvSpPr>
        <xdr:cNvPr id="757" name="円/楕円 756"/>
        <xdr:cNvSpPr/>
      </xdr:nvSpPr>
      <xdr:spPr>
        <a:xfrm>
          <a:off x="20383500" y="603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148505</xdr:rowOff>
    </xdr:from>
    <xdr:ext cx="469744" cy="259045"/>
    <xdr:sp macro="" textlink="">
      <xdr:nvSpPr>
        <xdr:cNvPr id="758" name="テキスト ボックス 757"/>
        <xdr:cNvSpPr txBox="1"/>
      </xdr:nvSpPr>
      <xdr:spPr>
        <a:xfrm>
          <a:off x="20199427" y="580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ゴミ焼却施設の大規模改修事業を実施したことから衛生費が大きく伸び、</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152,371</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円となり前年度を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31,953</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円と大きく上回った。また、類似団体平均と比較しても</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74,086</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円上回っている。</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当町は情報基盤施設（光ファイバー網）を有することと、施策として再生可能エネルギー施策に取り組んでいることから（共に総務費で支出）、総務費の決算額が</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219,202</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円となり、</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166,628</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円を大きく上回っている。</a:t>
          </a:r>
          <a:endPar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対して、道路改良事業については実施路線を絞り込んで実施していることから、類似団体平均に比較して少額となっている。また、町の実態として商工産業事業者数が少ないことから、相対的に町の商工費支出額も類似団体平均に比べ少額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baseline="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H21</a:t>
          </a:r>
          <a:r>
            <a:rPr kumimoji="1" lang="ja-JP" altLang="en-US" sz="1400">
              <a:latin typeface="ＭＳ ゴシック" pitchFamily="49" charset="-128"/>
              <a:ea typeface="ＭＳ ゴシック" pitchFamily="49" charset="-128"/>
            </a:rPr>
            <a:t>から財政調整基金残高比率は減少傾向であったが、</a:t>
          </a:r>
          <a:r>
            <a:rPr kumimoji="1" lang="en-US" altLang="ja-JP" sz="1400">
              <a:latin typeface="ＭＳ ゴシック" pitchFamily="49" charset="-128"/>
              <a:ea typeface="ＭＳ ゴシック" pitchFamily="49" charset="-128"/>
            </a:rPr>
            <a:t>H26</a:t>
          </a:r>
          <a:r>
            <a:rPr kumimoji="1" lang="ja-JP" altLang="en-US" sz="1400">
              <a:latin typeface="ＭＳ ゴシック" pitchFamily="49" charset="-128"/>
              <a:ea typeface="ＭＳ ゴシック" pitchFamily="49" charset="-128"/>
            </a:rPr>
            <a:t>には</a:t>
          </a:r>
          <a:r>
            <a:rPr kumimoji="1" lang="en-US" altLang="ja-JP" sz="1400">
              <a:latin typeface="ＭＳ ゴシック" pitchFamily="49" charset="-128"/>
              <a:ea typeface="ＭＳ ゴシック" pitchFamily="49" charset="-128"/>
            </a:rPr>
            <a:t>24.17</a:t>
          </a:r>
          <a:r>
            <a:rPr kumimoji="1" lang="ja-JP" altLang="en-US" sz="1400">
              <a:latin typeface="ＭＳ ゴシック" pitchFamily="49" charset="-128"/>
              <a:ea typeface="ＭＳ ゴシック" pitchFamily="49" charset="-128"/>
            </a:rPr>
            <a:t>％まで回復し、</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においても</a:t>
          </a:r>
          <a:r>
            <a:rPr kumimoji="1" lang="en-US" altLang="ja-JP" sz="1400">
              <a:latin typeface="ＭＳ ゴシック" pitchFamily="49" charset="-128"/>
              <a:ea typeface="ＭＳ ゴシック" pitchFamily="49" charset="-128"/>
            </a:rPr>
            <a:t>23.43</a:t>
          </a:r>
          <a:r>
            <a:rPr kumimoji="1" lang="ja-JP" altLang="en-US" sz="1400">
              <a:latin typeface="ＭＳ ゴシック" pitchFamily="49" charset="-128"/>
              <a:ea typeface="ＭＳ ゴシック" pitchFamily="49" charset="-128"/>
            </a:rPr>
            <a:t>％を確保している。</a:t>
          </a:r>
        </a:p>
        <a:p>
          <a:r>
            <a:rPr kumimoji="1" lang="ja-JP" altLang="en-US" sz="1400">
              <a:latin typeface="ＭＳ ゴシック" pitchFamily="49" charset="-128"/>
              <a:ea typeface="ＭＳ ゴシック" pitchFamily="49" charset="-128"/>
            </a:rPr>
            <a:t>将来の財政リスクに備え一定規模の基金を留保しつつ、安易に基金に頼らない財政運営を心掛ける。</a:t>
          </a:r>
        </a:p>
        <a:p>
          <a:r>
            <a:rPr kumimoji="1" lang="ja-JP" altLang="en-US" sz="1400">
              <a:latin typeface="ＭＳ ゴシック" pitchFamily="49" charset="-128"/>
              <a:ea typeface="ＭＳ ゴシック" pitchFamily="49" charset="-128"/>
            </a:rPr>
            <a:t>　実質収支は年度間での変動割合が大きくなっているが、</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は概ね前年度と同水準となった。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年度については、全会計で黒字となったため、連結実質赤字比率は生じていない。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しかし、一般会計から公営企業に対する繰出しの中には基準外のものがあるのが現状である。公営企業の一層の経営効率化を図り、独立採算による経営に努める必要がある。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62</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64</v>
      </c>
      <c r="C3" s="359"/>
      <c r="D3" s="359"/>
      <c r="E3" s="360"/>
      <c r="F3" s="360"/>
      <c r="G3" s="360"/>
      <c r="H3" s="360"/>
      <c r="I3" s="360"/>
      <c r="J3" s="360"/>
      <c r="K3" s="360"/>
      <c r="L3" s="360" t="s">
        <v>65</v>
      </c>
      <c r="M3" s="360"/>
      <c r="N3" s="360"/>
      <c r="O3" s="360"/>
      <c r="P3" s="360"/>
      <c r="Q3" s="360"/>
      <c r="R3" s="367"/>
      <c r="S3" s="367"/>
      <c r="T3" s="367"/>
      <c r="U3" s="367"/>
      <c r="V3" s="368"/>
      <c r="W3" s="342" t="s">
        <v>66</v>
      </c>
      <c r="X3" s="343"/>
      <c r="Y3" s="343"/>
      <c r="Z3" s="343"/>
      <c r="AA3" s="343"/>
      <c r="AB3" s="359"/>
      <c r="AC3" s="367" t="s">
        <v>67</v>
      </c>
      <c r="AD3" s="343"/>
      <c r="AE3" s="343"/>
      <c r="AF3" s="343"/>
      <c r="AG3" s="343"/>
      <c r="AH3" s="343"/>
      <c r="AI3" s="343"/>
      <c r="AJ3" s="343"/>
      <c r="AK3" s="343"/>
      <c r="AL3" s="344"/>
      <c r="AM3" s="342" t="s">
        <v>68</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69</v>
      </c>
      <c r="BO3" s="343"/>
      <c r="BP3" s="343"/>
      <c r="BQ3" s="343"/>
      <c r="BR3" s="343"/>
      <c r="BS3" s="343"/>
      <c r="BT3" s="343"/>
      <c r="BU3" s="344"/>
      <c r="BV3" s="342" t="s">
        <v>70</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71</v>
      </c>
      <c r="CU3" s="343"/>
      <c r="CV3" s="343"/>
      <c r="CW3" s="343"/>
      <c r="CX3" s="343"/>
      <c r="CY3" s="343"/>
      <c r="CZ3" s="343"/>
      <c r="DA3" s="344"/>
      <c r="DB3" s="342" t="s">
        <v>72</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73</v>
      </c>
      <c r="AZ4" s="346"/>
      <c r="BA4" s="346"/>
      <c r="BB4" s="346"/>
      <c r="BC4" s="346"/>
      <c r="BD4" s="346"/>
      <c r="BE4" s="346"/>
      <c r="BF4" s="346"/>
      <c r="BG4" s="346"/>
      <c r="BH4" s="346"/>
      <c r="BI4" s="346"/>
      <c r="BJ4" s="346"/>
      <c r="BK4" s="346"/>
      <c r="BL4" s="346"/>
      <c r="BM4" s="347"/>
      <c r="BN4" s="348">
        <v>7052718</v>
      </c>
      <c r="BO4" s="349"/>
      <c r="BP4" s="349"/>
      <c r="BQ4" s="349"/>
      <c r="BR4" s="349"/>
      <c r="BS4" s="349"/>
      <c r="BT4" s="349"/>
      <c r="BU4" s="350"/>
      <c r="BV4" s="348">
        <v>6630164</v>
      </c>
      <c r="BW4" s="349"/>
      <c r="BX4" s="349"/>
      <c r="BY4" s="349"/>
      <c r="BZ4" s="349"/>
      <c r="CA4" s="349"/>
      <c r="CB4" s="349"/>
      <c r="CC4" s="350"/>
      <c r="CD4" s="351" t="s">
        <v>74</v>
      </c>
      <c r="CE4" s="352"/>
      <c r="CF4" s="352"/>
      <c r="CG4" s="352"/>
      <c r="CH4" s="352"/>
      <c r="CI4" s="352"/>
      <c r="CJ4" s="352"/>
      <c r="CK4" s="352"/>
      <c r="CL4" s="352"/>
      <c r="CM4" s="352"/>
      <c r="CN4" s="352"/>
      <c r="CO4" s="352"/>
      <c r="CP4" s="352"/>
      <c r="CQ4" s="352"/>
      <c r="CR4" s="352"/>
      <c r="CS4" s="353"/>
      <c r="CT4" s="354">
        <v>14.2</v>
      </c>
      <c r="CU4" s="355"/>
      <c r="CV4" s="355"/>
      <c r="CW4" s="355"/>
      <c r="CX4" s="355"/>
      <c r="CY4" s="355"/>
      <c r="CZ4" s="355"/>
      <c r="DA4" s="356"/>
      <c r="DB4" s="354">
        <v>8.3000000000000007</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75</v>
      </c>
      <c r="AN5" s="415"/>
      <c r="AO5" s="415"/>
      <c r="AP5" s="415"/>
      <c r="AQ5" s="415"/>
      <c r="AR5" s="415"/>
      <c r="AS5" s="415"/>
      <c r="AT5" s="416"/>
      <c r="AU5" s="417" t="s">
        <v>76</v>
      </c>
      <c r="AV5" s="418"/>
      <c r="AW5" s="418"/>
      <c r="AX5" s="418"/>
      <c r="AY5" s="419" t="s">
        <v>77</v>
      </c>
      <c r="AZ5" s="420"/>
      <c r="BA5" s="420"/>
      <c r="BB5" s="420"/>
      <c r="BC5" s="420"/>
      <c r="BD5" s="420"/>
      <c r="BE5" s="420"/>
      <c r="BF5" s="420"/>
      <c r="BG5" s="420"/>
      <c r="BH5" s="420"/>
      <c r="BI5" s="420"/>
      <c r="BJ5" s="420"/>
      <c r="BK5" s="420"/>
      <c r="BL5" s="420"/>
      <c r="BM5" s="421"/>
      <c r="BN5" s="385">
        <v>6396444</v>
      </c>
      <c r="BO5" s="386"/>
      <c r="BP5" s="386"/>
      <c r="BQ5" s="386"/>
      <c r="BR5" s="386"/>
      <c r="BS5" s="386"/>
      <c r="BT5" s="386"/>
      <c r="BU5" s="387"/>
      <c r="BV5" s="385">
        <v>6248249</v>
      </c>
      <c r="BW5" s="386"/>
      <c r="BX5" s="386"/>
      <c r="BY5" s="386"/>
      <c r="BZ5" s="386"/>
      <c r="CA5" s="386"/>
      <c r="CB5" s="386"/>
      <c r="CC5" s="387"/>
      <c r="CD5" s="388" t="s">
        <v>78</v>
      </c>
      <c r="CE5" s="389"/>
      <c r="CF5" s="389"/>
      <c r="CG5" s="389"/>
      <c r="CH5" s="389"/>
      <c r="CI5" s="389"/>
      <c r="CJ5" s="389"/>
      <c r="CK5" s="389"/>
      <c r="CL5" s="389"/>
      <c r="CM5" s="389"/>
      <c r="CN5" s="389"/>
      <c r="CO5" s="389"/>
      <c r="CP5" s="389"/>
      <c r="CQ5" s="389"/>
      <c r="CR5" s="389"/>
      <c r="CS5" s="390"/>
      <c r="CT5" s="382">
        <v>81.599999999999994</v>
      </c>
      <c r="CU5" s="383"/>
      <c r="CV5" s="383"/>
      <c r="CW5" s="383"/>
      <c r="CX5" s="383"/>
      <c r="CY5" s="383"/>
      <c r="CZ5" s="383"/>
      <c r="DA5" s="384"/>
      <c r="DB5" s="382">
        <v>83.1</v>
      </c>
      <c r="DC5" s="383"/>
      <c r="DD5" s="383"/>
      <c r="DE5" s="383"/>
      <c r="DF5" s="383"/>
      <c r="DG5" s="383"/>
      <c r="DH5" s="383"/>
      <c r="DI5" s="384"/>
      <c r="DJ5" s="137"/>
      <c r="DK5" s="137"/>
      <c r="DL5" s="137"/>
      <c r="DM5" s="137"/>
      <c r="DN5" s="137"/>
      <c r="DO5" s="137"/>
    </row>
    <row r="6" spans="1:119" ht="18.75" customHeight="1" x14ac:dyDescent="0.15">
      <c r="A6" s="138"/>
      <c r="B6" s="391" t="s">
        <v>79</v>
      </c>
      <c r="C6" s="392"/>
      <c r="D6" s="392"/>
      <c r="E6" s="393"/>
      <c r="F6" s="393"/>
      <c r="G6" s="393"/>
      <c r="H6" s="393"/>
      <c r="I6" s="393"/>
      <c r="J6" s="393"/>
      <c r="K6" s="393"/>
      <c r="L6" s="393" t="s">
        <v>80</v>
      </c>
      <c r="M6" s="393"/>
      <c r="N6" s="393"/>
      <c r="O6" s="393"/>
      <c r="P6" s="393"/>
      <c r="Q6" s="393"/>
      <c r="R6" s="397"/>
      <c r="S6" s="397"/>
      <c r="T6" s="397"/>
      <c r="U6" s="397"/>
      <c r="V6" s="398"/>
      <c r="W6" s="401" t="s">
        <v>81</v>
      </c>
      <c r="X6" s="402"/>
      <c r="Y6" s="402"/>
      <c r="Z6" s="402"/>
      <c r="AA6" s="402"/>
      <c r="AB6" s="392"/>
      <c r="AC6" s="405" t="s">
        <v>82</v>
      </c>
      <c r="AD6" s="406"/>
      <c r="AE6" s="406"/>
      <c r="AF6" s="406"/>
      <c r="AG6" s="406"/>
      <c r="AH6" s="406"/>
      <c r="AI6" s="406"/>
      <c r="AJ6" s="406"/>
      <c r="AK6" s="406"/>
      <c r="AL6" s="407"/>
      <c r="AM6" s="414" t="s">
        <v>83</v>
      </c>
      <c r="AN6" s="415"/>
      <c r="AO6" s="415"/>
      <c r="AP6" s="415"/>
      <c r="AQ6" s="415"/>
      <c r="AR6" s="415"/>
      <c r="AS6" s="415"/>
      <c r="AT6" s="416"/>
      <c r="AU6" s="417" t="s">
        <v>76</v>
      </c>
      <c r="AV6" s="418"/>
      <c r="AW6" s="418"/>
      <c r="AX6" s="418"/>
      <c r="AY6" s="419" t="s">
        <v>84</v>
      </c>
      <c r="AZ6" s="420"/>
      <c r="BA6" s="420"/>
      <c r="BB6" s="420"/>
      <c r="BC6" s="420"/>
      <c r="BD6" s="420"/>
      <c r="BE6" s="420"/>
      <c r="BF6" s="420"/>
      <c r="BG6" s="420"/>
      <c r="BH6" s="420"/>
      <c r="BI6" s="420"/>
      <c r="BJ6" s="420"/>
      <c r="BK6" s="420"/>
      <c r="BL6" s="420"/>
      <c r="BM6" s="421"/>
      <c r="BN6" s="385">
        <v>656274</v>
      </c>
      <c r="BO6" s="386"/>
      <c r="BP6" s="386"/>
      <c r="BQ6" s="386"/>
      <c r="BR6" s="386"/>
      <c r="BS6" s="386"/>
      <c r="BT6" s="386"/>
      <c r="BU6" s="387"/>
      <c r="BV6" s="385">
        <v>381915</v>
      </c>
      <c r="BW6" s="386"/>
      <c r="BX6" s="386"/>
      <c r="BY6" s="386"/>
      <c r="BZ6" s="386"/>
      <c r="CA6" s="386"/>
      <c r="CB6" s="386"/>
      <c r="CC6" s="387"/>
      <c r="CD6" s="388" t="s">
        <v>85</v>
      </c>
      <c r="CE6" s="389"/>
      <c r="CF6" s="389"/>
      <c r="CG6" s="389"/>
      <c r="CH6" s="389"/>
      <c r="CI6" s="389"/>
      <c r="CJ6" s="389"/>
      <c r="CK6" s="389"/>
      <c r="CL6" s="389"/>
      <c r="CM6" s="389"/>
      <c r="CN6" s="389"/>
      <c r="CO6" s="389"/>
      <c r="CP6" s="389"/>
      <c r="CQ6" s="389"/>
      <c r="CR6" s="389"/>
      <c r="CS6" s="390"/>
      <c r="CT6" s="422">
        <v>85.8</v>
      </c>
      <c r="CU6" s="423"/>
      <c r="CV6" s="423"/>
      <c r="CW6" s="423"/>
      <c r="CX6" s="423"/>
      <c r="CY6" s="423"/>
      <c r="CZ6" s="423"/>
      <c r="DA6" s="424"/>
      <c r="DB6" s="422">
        <v>87.6</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86</v>
      </c>
      <c r="AN7" s="415"/>
      <c r="AO7" s="415"/>
      <c r="AP7" s="415"/>
      <c r="AQ7" s="415"/>
      <c r="AR7" s="415"/>
      <c r="AS7" s="415"/>
      <c r="AT7" s="416"/>
      <c r="AU7" s="417" t="s">
        <v>87</v>
      </c>
      <c r="AV7" s="418"/>
      <c r="AW7" s="418"/>
      <c r="AX7" s="418"/>
      <c r="AY7" s="419" t="s">
        <v>88</v>
      </c>
      <c r="AZ7" s="420"/>
      <c r="BA7" s="420"/>
      <c r="BB7" s="420"/>
      <c r="BC7" s="420"/>
      <c r="BD7" s="420"/>
      <c r="BE7" s="420"/>
      <c r="BF7" s="420"/>
      <c r="BG7" s="420"/>
      <c r="BH7" s="420"/>
      <c r="BI7" s="420"/>
      <c r="BJ7" s="420"/>
      <c r="BK7" s="420"/>
      <c r="BL7" s="420"/>
      <c r="BM7" s="421"/>
      <c r="BN7" s="385">
        <v>98556</v>
      </c>
      <c r="BO7" s="386"/>
      <c r="BP7" s="386"/>
      <c r="BQ7" s="386"/>
      <c r="BR7" s="386"/>
      <c r="BS7" s="386"/>
      <c r="BT7" s="386"/>
      <c r="BU7" s="387"/>
      <c r="BV7" s="385">
        <v>64581</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3938445</v>
      </c>
      <c r="CU7" s="386"/>
      <c r="CV7" s="386"/>
      <c r="CW7" s="386"/>
      <c r="CX7" s="386"/>
      <c r="CY7" s="386"/>
      <c r="CZ7" s="386"/>
      <c r="DA7" s="387"/>
      <c r="DB7" s="385">
        <v>3817412</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91</v>
      </c>
      <c r="AV8" s="418"/>
      <c r="AW8" s="418"/>
      <c r="AX8" s="418"/>
      <c r="AY8" s="419" t="s">
        <v>92</v>
      </c>
      <c r="AZ8" s="420"/>
      <c r="BA8" s="420"/>
      <c r="BB8" s="420"/>
      <c r="BC8" s="420"/>
      <c r="BD8" s="420"/>
      <c r="BE8" s="420"/>
      <c r="BF8" s="420"/>
      <c r="BG8" s="420"/>
      <c r="BH8" s="420"/>
      <c r="BI8" s="420"/>
      <c r="BJ8" s="420"/>
      <c r="BK8" s="420"/>
      <c r="BL8" s="420"/>
      <c r="BM8" s="421"/>
      <c r="BN8" s="385">
        <v>557718</v>
      </c>
      <c r="BO8" s="386"/>
      <c r="BP8" s="386"/>
      <c r="BQ8" s="386"/>
      <c r="BR8" s="386"/>
      <c r="BS8" s="386"/>
      <c r="BT8" s="386"/>
      <c r="BU8" s="387"/>
      <c r="BV8" s="385">
        <v>317334</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0.15</v>
      </c>
      <c r="CU8" s="426"/>
      <c r="CV8" s="426"/>
      <c r="CW8" s="426"/>
      <c r="CX8" s="426"/>
      <c r="CY8" s="426"/>
      <c r="CZ8" s="426"/>
      <c r="DA8" s="427"/>
      <c r="DB8" s="425">
        <v>0.14000000000000001</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6344</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76</v>
      </c>
      <c r="AV9" s="418"/>
      <c r="AW9" s="418"/>
      <c r="AX9" s="418"/>
      <c r="AY9" s="419" t="s">
        <v>98</v>
      </c>
      <c r="AZ9" s="420"/>
      <c r="BA9" s="420"/>
      <c r="BB9" s="420"/>
      <c r="BC9" s="420"/>
      <c r="BD9" s="420"/>
      <c r="BE9" s="420"/>
      <c r="BF9" s="420"/>
      <c r="BG9" s="420"/>
      <c r="BH9" s="420"/>
      <c r="BI9" s="420"/>
      <c r="BJ9" s="420"/>
      <c r="BK9" s="420"/>
      <c r="BL9" s="420"/>
      <c r="BM9" s="421"/>
      <c r="BN9" s="385">
        <v>240384</v>
      </c>
      <c r="BO9" s="386"/>
      <c r="BP9" s="386"/>
      <c r="BQ9" s="386"/>
      <c r="BR9" s="386"/>
      <c r="BS9" s="386"/>
      <c r="BT9" s="386"/>
      <c r="BU9" s="387"/>
      <c r="BV9" s="385">
        <v>153803</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12.2</v>
      </c>
      <c r="CU9" s="383"/>
      <c r="CV9" s="383"/>
      <c r="CW9" s="383"/>
      <c r="CX9" s="383"/>
      <c r="CY9" s="383"/>
      <c r="CZ9" s="383"/>
      <c r="DA9" s="384"/>
      <c r="DB9" s="382">
        <v>12.8</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7304</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102</v>
      </c>
      <c r="AV10" s="418"/>
      <c r="AW10" s="418"/>
      <c r="AX10" s="418"/>
      <c r="AY10" s="419" t="s">
        <v>103</v>
      </c>
      <c r="AZ10" s="420"/>
      <c r="BA10" s="420"/>
      <c r="BB10" s="420"/>
      <c r="BC10" s="420"/>
      <c r="BD10" s="420"/>
      <c r="BE10" s="420"/>
      <c r="BF10" s="420"/>
      <c r="BG10" s="420"/>
      <c r="BH10" s="420"/>
      <c r="BI10" s="420"/>
      <c r="BJ10" s="420"/>
      <c r="BK10" s="420"/>
      <c r="BL10" s="420"/>
      <c r="BM10" s="421"/>
      <c r="BN10" s="385">
        <v>179</v>
      </c>
      <c r="BO10" s="386"/>
      <c r="BP10" s="386"/>
      <c r="BQ10" s="386"/>
      <c r="BR10" s="386"/>
      <c r="BS10" s="386"/>
      <c r="BT10" s="386"/>
      <c r="BU10" s="387"/>
      <c r="BV10" s="385">
        <v>200140</v>
      </c>
      <c r="BW10" s="386"/>
      <c r="BX10" s="386"/>
      <c r="BY10" s="386"/>
      <c r="BZ10" s="386"/>
      <c r="CA10" s="386"/>
      <c r="CB10" s="386"/>
      <c r="CC10" s="38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105</v>
      </c>
      <c r="M11" s="440"/>
      <c r="N11" s="440"/>
      <c r="O11" s="440"/>
      <c r="P11" s="440"/>
      <c r="Q11" s="441"/>
      <c r="R11" s="442" t="s">
        <v>106</v>
      </c>
      <c r="S11" s="443"/>
      <c r="T11" s="443"/>
      <c r="U11" s="443"/>
      <c r="V11" s="444"/>
      <c r="W11" s="373"/>
      <c r="X11" s="374"/>
      <c r="Y11" s="374"/>
      <c r="Z11" s="374"/>
      <c r="AA11" s="374"/>
      <c r="AB11" s="374"/>
      <c r="AC11" s="374"/>
      <c r="AD11" s="374"/>
      <c r="AE11" s="374"/>
      <c r="AF11" s="374"/>
      <c r="AG11" s="374"/>
      <c r="AH11" s="374"/>
      <c r="AI11" s="374"/>
      <c r="AJ11" s="374"/>
      <c r="AK11" s="374"/>
      <c r="AL11" s="377"/>
      <c r="AM11" s="414" t="s">
        <v>107</v>
      </c>
      <c r="AN11" s="415"/>
      <c r="AO11" s="415"/>
      <c r="AP11" s="415"/>
      <c r="AQ11" s="415"/>
      <c r="AR11" s="415"/>
      <c r="AS11" s="415"/>
      <c r="AT11" s="416"/>
      <c r="AU11" s="417" t="s">
        <v>108</v>
      </c>
      <c r="AV11" s="418"/>
      <c r="AW11" s="418"/>
      <c r="AX11" s="418"/>
      <c r="AY11" s="419" t="s">
        <v>109</v>
      </c>
      <c r="AZ11" s="420"/>
      <c r="BA11" s="420"/>
      <c r="BB11" s="420"/>
      <c r="BC11" s="420"/>
      <c r="BD11" s="420"/>
      <c r="BE11" s="420"/>
      <c r="BF11" s="420"/>
      <c r="BG11" s="420"/>
      <c r="BH11" s="420"/>
      <c r="BI11" s="420"/>
      <c r="BJ11" s="420"/>
      <c r="BK11" s="420"/>
      <c r="BL11" s="420"/>
      <c r="BM11" s="421"/>
      <c r="BN11" s="385" t="s">
        <v>110</v>
      </c>
      <c r="BO11" s="386"/>
      <c r="BP11" s="386"/>
      <c r="BQ11" s="386"/>
      <c r="BR11" s="386"/>
      <c r="BS11" s="386"/>
      <c r="BT11" s="386"/>
      <c r="BU11" s="387"/>
      <c r="BV11" s="385" t="s">
        <v>110</v>
      </c>
      <c r="BW11" s="386"/>
      <c r="BX11" s="386"/>
      <c r="BY11" s="386"/>
      <c r="BZ11" s="386"/>
      <c r="CA11" s="386"/>
      <c r="CB11" s="386"/>
      <c r="CC11" s="387"/>
      <c r="CD11" s="388" t="s">
        <v>111</v>
      </c>
      <c r="CE11" s="389"/>
      <c r="CF11" s="389"/>
      <c r="CG11" s="389"/>
      <c r="CH11" s="389"/>
      <c r="CI11" s="389"/>
      <c r="CJ11" s="389"/>
      <c r="CK11" s="389"/>
      <c r="CL11" s="389"/>
      <c r="CM11" s="389"/>
      <c r="CN11" s="389"/>
      <c r="CO11" s="389"/>
      <c r="CP11" s="389"/>
      <c r="CQ11" s="389"/>
      <c r="CR11" s="389"/>
      <c r="CS11" s="390"/>
      <c r="CT11" s="425" t="s">
        <v>110</v>
      </c>
      <c r="CU11" s="426"/>
      <c r="CV11" s="426"/>
      <c r="CW11" s="426"/>
      <c r="CX11" s="426"/>
      <c r="CY11" s="426"/>
      <c r="CZ11" s="426"/>
      <c r="DA11" s="427"/>
      <c r="DB11" s="425" t="s">
        <v>110</v>
      </c>
      <c r="DC11" s="426"/>
      <c r="DD11" s="426"/>
      <c r="DE11" s="426"/>
      <c r="DF11" s="426"/>
      <c r="DG11" s="426"/>
      <c r="DH11" s="426"/>
      <c r="DI11" s="427"/>
      <c r="DJ11" s="137"/>
      <c r="DK11" s="137"/>
      <c r="DL11" s="137"/>
      <c r="DM11" s="137"/>
      <c r="DN11" s="137"/>
      <c r="DO11" s="137"/>
    </row>
    <row r="12" spans="1:119" ht="18.75" customHeight="1" x14ac:dyDescent="0.15">
      <c r="A12" s="138"/>
      <c r="B12" s="445" t="s">
        <v>112</v>
      </c>
      <c r="C12" s="446"/>
      <c r="D12" s="446"/>
      <c r="E12" s="446"/>
      <c r="F12" s="446"/>
      <c r="G12" s="446"/>
      <c r="H12" s="446"/>
      <c r="I12" s="446"/>
      <c r="J12" s="446"/>
      <c r="K12" s="447"/>
      <c r="L12" s="454" t="s">
        <v>113</v>
      </c>
      <c r="M12" s="455"/>
      <c r="N12" s="455"/>
      <c r="O12" s="455"/>
      <c r="P12" s="455"/>
      <c r="Q12" s="456"/>
      <c r="R12" s="457">
        <v>6686</v>
      </c>
      <c r="S12" s="458"/>
      <c r="T12" s="458"/>
      <c r="U12" s="458"/>
      <c r="V12" s="459"/>
      <c r="W12" s="460" t="s">
        <v>1</v>
      </c>
      <c r="X12" s="418"/>
      <c r="Y12" s="418"/>
      <c r="Z12" s="418"/>
      <c r="AA12" s="418"/>
      <c r="AB12" s="461"/>
      <c r="AC12" s="417" t="s">
        <v>114</v>
      </c>
      <c r="AD12" s="418"/>
      <c r="AE12" s="418"/>
      <c r="AF12" s="418"/>
      <c r="AG12" s="461"/>
      <c r="AH12" s="417" t="s">
        <v>115</v>
      </c>
      <c r="AI12" s="418"/>
      <c r="AJ12" s="418"/>
      <c r="AK12" s="418"/>
      <c r="AL12" s="462"/>
      <c r="AM12" s="414" t="s">
        <v>116</v>
      </c>
      <c r="AN12" s="415"/>
      <c r="AO12" s="415"/>
      <c r="AP12" s="415"/>
      <c r="AQ12" s="415"/>
      <c r="AR12" s="415"/>
      <c r="AS12" s="415"/>
      <c r="AT12" s="416"/>
      <c r="AU12" s="417" t="s">
        <v>117</v>
      </c>
      <c r="AV12" s="418"/>
      <c r="AW12" s="418"/>
      <c r="AX12" s="418"/>
      <c r="AY12" s="419" t="s">
        <v>118</v>
      </c>
      <c r="AZ12" s="420"/>
      <c r="BA12" s="420"/>
      <c r="BB12" s="420"/>
      <c r="BC12" s="420"/>
      <c r="BD12" s="420"/>
      <c r="BE12" s="420"/>
      <c r="BF12" s="420"/>
      <c r="BG12" s="420"/>
      <c r="BH12" s="420"/>
      <c r="BI12" s="420"/>
      <c r="BJ12" s="420"/>
      <c r="BK12" s="420"/>
      <c r="BL12" s="420"/>
      <c r="BM12" s="421"/>
      <c r="BN12" s="385" t="s">
        <v>119</v>
      </c>
      <c r="BO12" s="386"/>
      <c r="BP12" s="386"/>
      <c r="BQ12" s="386"/>
      <c r="BR12" s="386"/>
      <c r="BS12" s="386"/>
      <c r="BT12" s="386"/>
      <c r="BU12" s="387"/>
      <c r="BV12" s="385" t="s">
        <v>119</v>
      </c>
      <c r="BW12" s="386"/>
      <c r="BX12" s="386"/>
      <c r="BY12" s="386"/>
      <c r="BZ12" s="386"/>
      <c r="CA12" s="386"/>
      <c r="CB12" s="386"/>
      <c r="CC12" s="387"/>
      <c r="CD12" s="388" t="s">
        <v>120</v>
      </c>
      <c r="CE12" s="389"/>
      <c r="CF12" s="389"/>
      <c r="CG12" s="389"/>
      <c r="CH12" s="389"/>
      <c r="CI12" s="389"/>
      <c r="CJ12" s="389"/>
      <c r="CK12" s="389"/>
      <c r="CL12" s="389"/>
      <c r="CM12" s="389"/>
      <c r="CN12" s="389"/>
      <c r="CO12" s="389"/>
      <c r="CP12" s="389"/>
      <c r="CQ12" s="389"/>
      <c r="CR12" s="389"/>
      <c r="CS12" s="390"/>
      <c r="CT12" s="425" t="s">
        <v>119</v>
      </c>
      <c r="CU12" s="426"/>
      <c r="CV12" s="426"/>
      <c r="CW12" s="426"/>
      <c r="CX12" s="426"/>
      <c r="CY12" s="426"/>
      <c r="CZ12" s="426"/>
      <c r="DA12" s="427"/>
      <c r="DB12" s="425" t="s">
        <v>119</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121</v>
      </c>
      <c r="N13" s="474"/>
      <c r="O13" s="474"/>
      <c r="P13" s="474"/>
      <c r="Q13" s="475"/>
      <c r="R13" s="466">
        <v>6664</v>
      </c>
      <c r="S13" s="467"/>
      <c r="T13" s="467"/>
      <c r="U13" s="467"/>
      <c r="V13" s="468"/>
      <c r="W13" s="401" t="s">
        <v>122</v>
      </c>
      <c r="X13" s="402"/>
      <c r="Y13" s="402"/>
      <c r="Z13" s="402"/>
      <c r="AA13" s="402"/>
      <c r="AB13" s="392"/>
      <c r="AC13" s="436">
        <v>1115</v>
      </c>
      <c r="AD13" s="437"/>
      <c r="AE13" s="437"/>
      <c r="AF13" s="437"/>
      <c r="AG13" s="476"/>
      <c r="AH13" s="436">
        <v>1178</v>
      </c>
      <c r="AI13" s="437"/>
      <c r="AJ13" s="437"/>
      <c r="AK13" s="437"/>
      <c r="AL13" s="438"/>
      <c r="AM13" s="414" t="s">
        <v>123</v>
      </c>
      <c r="AN13" s="415"/>
      <c r="AO13" s="415"/>
      <c r="AP13" s="415"/>
      <c r="AQ13" s="415"/>
      <c r="AR13" s="415"/>
      <c r="AS13" s="415"/>
      <c r="AT13" s="416"/>
      <c r="AU13" s="417" t="s">
        <v>124</v>
      </c>
      <c r="AV13" s="418"/>
      <c r="AW13" s="418"/>
      <c r="AX13" s="418"/>
      <c r="AY13" s="419" t="s">
        <v>125</v>
      </c>
      <c r="AZ13" s="420"/>
      <c r="BA13" s="420"/>
      <c r="BB13" s="420"/>
      <c r="BC13" s="420"/>
      <c r="BD13" s="420"/>
      <c r="BE13" s="420"/>
      <c r="BF13" s="420"/>
      <c r="BG13" s="420"/>
      <c r="BH13" s="420"/>
      <c r="BI13" s="420"/>
      <c r="BJ13" s="420"/>
      <c r="BK13" s="420"/>
      <c r="BL13" s="420"/>
      <c r="BM13" s="421"/>
      <c r="BN13" s="385">
        <v>240563</v>
      </c>
      <c r="BO13" s="386"/>
      <c r="BP13" s="386"/>
      <c r="BQ13" s="386"/>
      <c r="BR13" s="386"/>
      <c r="BS13" s="386"/>
      <c r="BT13" s="386"/>
      <c r="BU13" s="387"/>
      <c r="BV13" s="385">
        <v>353943</v>
      </c>
      <c r="BW13" s="386"/>
      <c r="BX13" s="386"/>
      <c r="BY13" s="386"/>
      <c r="BZ13" s="386"/>
      <c r="CA13" s="386"/>
      <c r="CB13" s="386"/>
      <c r="CC13" s="387"/>
      <c r="CD13" s="388" t="s">
        <v>126</v>
      </c>
      <c r="CE13" s="389"/>
      <c r="CF13" s="389"/>
      <c r="CG13" s="389"/>
      <c r="CH13" s="389"/>
      <c r="CI13" s="389"/>
      <c r="CJ13" s="389"/>
      <c r="CK13" s="389"/>
      <c r="CL13" s="389"/>
      <c r="CM13" s="389"/>
      <c r="CN13" s="389"/>
      <c r="CO13" s="389"/>
      <c r="CP13" s="389"/>
      <c r="CQ13" s="389"/>
      <c r="CR13" s="389"/>
      <c r="CS13" s="390"/>
      <c r="CT13" s="382">
        <v>5.8</v>
      </c>
      <c r="CU13" s="383"/>
      <c r="CV13" s="383"/>
      <c r="CW13" s="383"/>
      <c r="CX13" s="383"/>
      <c r="CY13" s="383"/>
      <c r="CZ13" s="383"/>
      <c r="DA13" s="384"/>
      <c r="DB13" s="382">
        <v>6.4</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127</v>
      </c>
      <c r="M14" s="464"/>
      <c r="N14" s="464"/>
      <c r="O14" s="464"/>
      <c r="P14" s="464"/>
      <c r="Q14" s="465"/>
      <c r="R14" s="466">
        <v>6854</v>
      </c>
      <c r="S14" s="467"/>
      <c r="T14" s="467"/>
      <c r="U14" s="467"/>
      <c r="V14" s="468"/>
      <c r="W14" s="375"/>
      <c r="X14" s="376"/>
      <c r="Y14" s="376"/>
      <c r="Z14" s="376"/>
      <c r="AA14" s="376"/>
      <c r="AB14" s="365"/>
      <c r="AC14" s="469">
        <v>32</v>
      </c>
      <c r="AD14" s="470"/>
      <c r="AE14" s="470"/>
      <c r="AF14" s="470"/>
      <c r="AG14" s="471"/>
      <c r="AH14" s="469">
        <v>30.3</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128</v>
      </c>
      <c r="CE14" s="478"/>
      <c r="CF14" s="478"/>
      <c r="CG14" s="478"/>
      <c r="CH14" s="478"/>
      <c r="CI14" s="478"/>
      <c r="CJ14" s="478"/>
      <c r="CK14" s="478"/>
      <c r="CL14" s="478"/>
      <c r="CM14" s="478"/>
      <c r="CN14" s="478"/>
      <c r="CO14" s="478"/>
      <c r="CP14" s="478"/>
      <c r="CQ14" s="478"/>
      <c r="CR14" s="478"/>
      <c r="CS14" s="479"/>
      <c r="CT14" s="480" t="s">
        <v>119</v>
      </c>
      <c r="CU14" s="481"/>
      <c r="CV14" s="481"/>
      <c r="CW14" s="481"/>
      <c r="CX14" s="481"/>
      <c r="CY14" s="481"/>
      <c r="CZ14" s="481"/>
      <c r="DA14" s="482"/>
      <c r="DB14" s="480" t="s">
        <v>119</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121</v>
      </c>
      <c r="N15" s="474"/>
      <c r="O15" s="474"/>
      <c r="P15" s="474"/>
      <c r="Q15" s="475"/>
      <c r="R15" s="466">
        <v>6839</v>
      </c>
      <c r="S15" s="467"/>
      <c r="T15" s="467"/>
      <c r="U15" s="467"/>
      <c r="V15" s="468"/>
      <c r="W15" s="401" t="s">
        <v>129</v>
      </c>
      <c r="X15" s="402"/>
      <c r="Y15" s="402"/>
      <c r="Z15" s="402"/>
      <c r="AA15" s="402"/>
      <c r="AB15" s="392"/>
      <c r="AC15" s="436">
        <v>875</v>
      </c>
      <c r="AD15" s="437"/>
      <c r="AE15" s="437"/>
      <c r="AF15" s="437"/>
      <c r="AG15" s="476"/>
      <c r="AH15" s="436">
        <v>1114</v>
      </c>
      <c r="AI15" s="437"/>
      <c r="AJ15" s="437"/>
      <c r="AK15" s="437"/>
      <c r="AL15" s="438"/>
      <c r="AM15" s="414"/>
      <c r="AN15" s="415"/>
      <c r="AO15" s="415"/>
      <c r="AP15" s="415"/>
      <c r="AQ15" s="415"/>
      <c r="AR15" s="415"/>
      <c r="AS15" s="415"/>
      <c r="AT15" s="416"/>
      <c r="AU15" s="417"/>
      <c r="AV15" s="418"/>
      <c r="AW15" s="418"/>
      <c r="AX15" s="418"/>
      <c r="AY15" s="345" t="s">
        <v>130</v>
      </c>
      <c r="AZ15" s="346"/>
      <c r="BA15" s="346"/>
      <c r="BB15" s="346"/>
      <c r="BC15" s="346"/>
      <c r="BD15" s="346"/>
      <c r="BE15" s="346"/>
      <c r="BF15" s="346"/>
      <c r="BG15" s="346"/>
      <c r="BH15" s="346"/>
      <c r="BI15" s="346"/>
      <c r="BJ15" s="346"/>
      <c r="BK15" s="346"/>
      <c r="BL15" s="346"/>
      <c r="BM15" s="347"/>
      <c r="BN15" s="348">
        <v>546253</v>
      </c>
      <c r="BO15" s="349"/>
      <c r="BP15" s="349"/>
      <c r="BQ15" s="349"/>
      <c r="BR15" s="349"/>
      <c r="BS15" s="349"/>
      <c r="BT15" s="349"/>
      <c r="BU15" s="350"/>
      <c r="BV15" s="348">
        <v>509776</v>
      </c>
      <c r="BW15" s="349"/>
      <c r="BX15" s="349"/>
      <c r="BY15" s="349"/>
      <c r="BZ15" s="349"/>
      <c r="CA15" s="349"/>
      <c r="CB15" s="349"/>
      <c r="CC15" s="350"/>
      <c r="CD15" s="483" t="s">
        <v>131</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132</v>
      </c>
      <c r="M16" s="494"/>
      <c r="N16" s="494"/>
      <c r="O16" s="494"/>
      <c r="P16" s="494"/>
      <c r="Q16" s="495"/>
      <c r="R16" s="486" t="s">
        <v>133</v>
      </c>
      <c r="S16" s="487"/>
      <c r="T16" s="487"/>
      <c r="U16" s="487"/>
      <c r="V16" s="488"/>
      <c r="W16" s="375"/>
      <c r="X16" s="376"/>
      <c r="Y16" s="376"/>
      <c r="Z16" s="376"/>
      <c r="AA16" s="376"/>
      <c r="AB16" s="365"/>
      <c r="AC16" s="469">
        <v>25.1</v>
      </c>
      <c r="AD16" s="470"/>
      <c r="AE16" s="470"/>
      <c r="AF16" s="470"/>
      <c r="AG16" s="471"/>
      <c r="AH16" s="469">
        <v>28.6</v>
      </c>
      <c r="AI16" s="470"/>
      <c r="AJ16" s="470"/>
      <c r="AK16" s="470"/>
      <c r="AL16" s="472"/>
      <c r="AM16" s="414"/>
      <c r="AN16" s="415"/>
      <c r="AO16" s="415"/>
      <c r="AP16" s="415"/>
      <c r="AQ16" s="415"/>
      <c r="AR16" s="415"/>
      <c r="AS16" s="415"/>
      <c r="AT16" s="416"/>
      <c r="AU16" s="417"/>
      <c r="AV16" s="418"/>
      <c r="AW16" s="418"/>
      <c r="AX16" s="418"/>
      <c r="AY16" s="419" t="s">
        <v>134</v>
      </c>
      <c r="AZ16" s="420"/>
      <c r="BA16" s="420"/>
      <c r="BB16" s="420"/>
      <c r="BC16" s="420"/>
      <c r="BD16" s="420"/>
      <c r="BE16" s="420"/>
      <c r="BF16" s="420"/>
      <c r="BG16" s="420"/>
      <c r="BH16" s="420"/>
      <c r="BI16" s="420"/>
      <c r="BJ16" s="420"/>
      <c r="BK16" s="420"/>
      <c r="BL16" s="420"/>
      <c r="BM16" s="421"/>
      <c r="BN16" s="385">
        <v>3620260</v>
      </c>
      <c r="BO16" s="386"/>
      <c r="BP16" s="386"/>
      <c r="BQ16" s="386"/>
      <c r="BR16" s="386"/>
      <c r="BS16" s="386"/>
      <c r="BT16" s="386"/>
      <c r="BU16" s="387"/>
      <c r="BV16" s="385">
        <v>3496895</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135</v>
      </c>
      <c r="N17" s="490"/>
      <c r="O17" s="490"/>
      <c r="P17" s="490"/>
      <c r="Q17" s="491"/>
      <c r="R17" s="486" t="s">
        <v>136</v>
      </c>
      <c r="S17" s="487"/>
      <c r="T17" s="487"/>
      <c r="U17" s="487"/>
      <c r="V17" s="488"/>
      <c r="W17" s="401" t="s">
        <v>137</v>
      </c>
      <c r="X17" s="402"/>
      <c r="Y17" s="402"/>
      <c r="Z17" s="402"/>
      <c r="AA17" s="402"/>
      <c r="AB17" s="392"/>
      <c r="AC17" s="436">
        <v>1491</v>
      </c>
      <c r="AD17" s="437"/>
      <c r="AE17" s="437"/>
      <c r="AF17" s="437"/>
      <c r="AG17" s="476"/>
      <c r="AH17" s="436">
        <v>1601</v>
      </c>
      <c r="AI17" s="437"/>
      <c r="AJ17" s="437"/>
      <c r="AK17" s="437"/>
      <c r="AL17" s="438"/>
      <c r="AM17" s="414"/>
      <c r="AN17" s="415"/>
      <c r="AO17" s="415"/>
      <c r="AP17" s="415"/>
      <c r="AQ17" s="415"/>
      <c r="AR17" s="415"/>
      <c r="AS17" s="415"/>
      <c r="AT17" s="416"/>
      <c r="AU17" s="417"/>
      <c r="AV17" s="418"/>
      <c r="AW17" s="418"/>
      <c r="AX17" s="418"/>
      <c r="AY17" s="419" t="s">
        <v>138</v>
      </c>
      <c r="AZ17" s="420"/>
      <c r="BA17" s="420"/>
      <c r="BB17" s="420"/>
      <c r="BC17" s="420"/>
      <c r="BD17" s="420"/>
      <c r="BE17" s="420"/>
      <c r="BF17" s="420"/>
      <c r="BG17" s="420"/>
      <c r="BH17" s="420"/>
      <c r="BI17" s="420"/>
      <c r="BJ17" s="420"/>
      <c r="BK17" s="420"/>
      <c r="BL17" s="420"/>
      <c r="BM17" s="421"/>
      <c r="BN17" s="385">
        <v>672316</v>
      </c>
      <c r="BO17" s="386"/>
      <c r="BP17" s="386"/>
      <c r="BQ17" s="386"/>
      <c r="BR17" s="386"/>
      <c r="BS17" s="386"/>
      <c r="BT17" s="386"/>
      <c r="BU17" s="387"/>
      <c r="BV17" s="385">
        <v>635060</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139</v>
      </c>
      <c r="C18" s="428"/>
      <c r="D18" s="428"/>
      <c r="E18" s="497"/>
      <c r="F18" s="497"/>
      <c r="G18" s="497"/>
      <c r="H18" s="497"/>
      <c r="I18" s="497"/>
      <c r="J18" s="497"/>
      <c r="K18" s="497"/>
      <c r="L18" s="498">
        <v>434.96</v>
      </c>
      <c r="M18" s="498"/>
      <c r="N18" s="498"/>
      <c r="O18" s="498"/>
      <c r="P18" s="498"/>
      <c r="Q18" s="498"/>
      <c r="R18" s="499"/>
      <c r="S18" s="499"/>
      <c r="T18" s="499"/>
      <c r="U18" s="499"/>
      <c r="V18" s="500"/>
      <c r="W18" s="403"/>
      <c r="X18" s="404"/>
      <c r="Y18" s="404"/>
      <c r="Z18" s="404"/>
      <c r="AA18" s="404"/>
      <c r="AB18" s="395"/>
      <c r="AC18" s="501">
        <v>42.8</v>
      </c>
      <c r="AD18" s="502"/>
      <c r="AE18" s="502"/>
      <c r="AF18" s="502"/>
      <c r="AG18" s="503"/>
      <c r="AH18" s="501">
        <v>41.1</v>
      </c>
      <c r="AI18" s="502"/>
      <c r="AJ18" s="502"/>
      <c r="AK18" s="502"/>
      <c r="AL18" s="504"/>
      <c r="AM18" s="414"/>
      <c r="AN18" s="415"/>
      <c r="AO18" s="415"/>
      <c r="AP18" s="415"/>
      <c r="AQ18" s="415"/>
      <c r="AR18" s="415"/>
      <c r="AS18" s="415"/>
      <c r="AT18" s="416"/>
      <c r="AU18" s="417"/>
      <c r="AV18" s="418"/>
      <c r="AW18" s="418"/>
      <c r="AX18" s="418"/>
      <c r="AY18" s="419" t="s">
        <v>140</v>
      </c>
      <c r="AZ18" s="420"/>
      <c r="BA18" s="420"/>
      <c r="BB18" s="420"/>
      <c r="BC18" s="420"/>
      <c r="BD18" s="420"/>
      <c r="BE18" s="420"/>
      <c r="BF18" s="420"/>
      <c r="BG18" s="420"/>
      <c r="BH18" s="420"/>
      <c r="BI18" s="420"/>
      <c r="BJ18" s="420"/>
      <c r="BK18" s="420"/>
      <c r="BL18" s="420"/>
      <c r="BM18" s="421"/>
      <c r="BN18" s="385">
        <v>3233221</v>
      </c>
      <c r="BO18" s="386"/>
      <c r="BP18" s="386"/>
      <c r="BQ18" s="386"/>
      <c r="BR18" s="386"/>
      <c r="BS18" s="386"/>
      <c r="BT18" s="386"/>
      <c r="BU18" s="387"/>
      <c r="BV18" s="385">
        <v>3180656</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141</v>
      </c>
      <c r="C19" s="428"/>
      <c r="D19" s="428"/>
      <c r="E19" s="497"/>
      <c r="F19" s="497"/>
      <c r="G19" s="497"/>
      <c r="H19" s="497"/>
      <c r="I19" s="497"/>
      <c r="J19" s="497"/>
      <c r="K19" s="497"/>
      <c r="L19" s="505">
        <v>15</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142</v>
      </c>
      <c r="AZ19" s="420"/>
      <c r="BA19" s="420"/>
      <c r="BB19" s="420"/>
      <c r="BC19" s="420"/>
      <c r="BD19" s="420"/>
      <c r="BE19" s="420"/>
      <c r="BF19" s="420"/>
      <c r="BG19" s="420"/>
      <c r="BH19" s="420"/>
      <c r="BI19" s="420"/>
      <c r="BJ19" s="420"/>
      <c r="BK19" s="420"/>
      <c r="BL19" s="420"/>
      <c r="BM19" s="421"/>
      <c r="BN19" s="385">
        <v>4906911</v>
      </c>
      <c r="BO19" s="386"/>
      <c r="BP19" s="386"/>
      <c r="BQ19" s="386"/>
      <c r="BR19" s="386"/>
      <c r="BS19" s="386"/>
      <c r="BT19" s="386"/>
      <c r="BU19" s="387"/>
      <c r="BV19" s="385">
        <v>4808439</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143</v>
      </c>
      <c r="C20" s="428"/>
      <c r="D20" s="428"/>
      <c r="E20" s="497"/>
      <c r="F20" s="497"/>
      <c r="G20" s="497"/>
      <c r="H20" s="497"/>
      <c r="I20" s="497"/>
      <c r="J20" s="497"/>
      <c r="K20" s="497"/>
      <c r="L20" s="505">
        <v>2460</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144</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145</v>
      </c>
      <c r="C22" s="516"/>
      <c r="D22" s="517"/>
      <c r="E22" s="397" t="s">
        <v>1</v>
      </c>
      <c r="F22" s="402"/>
      <c r="G22" s="402"/>
      <c r="H22" s="402"/>
      <c r="I22" s="402"/>
      <c r="J22" s="402"/>
      <c r="K22" s="392"/>
      <c r="L22" s="397" t="s">
        <v>146</v>
      </c>
      <c r="M22" s="402"/>
      <c r="N22" s="402"/>
      <c r="O22" s="402"/>
      <c r="P22" s="392"/>
      <c r="Q22" s="524" t="s">
        <v>147</v>
      </c>
      <c r="R22" s="525"/>
      <c r="S22" s="525"/>
      <c r="T22" s="525"/>
      <c r="U22" s="525"/>
      <c r="V22" s="526"/>
      <c r="W22" s="530" t="s">
        <v>148</v>
      </c>
      <c r="X22" s="516"/>
      <c r="Y22" s="517"/>
      <c r="Z22" s="397" t="s">
        <v>1</v>
      </c>
      <c r="AA22" s="402"/>
      <c r="AB22" s="402"/>
      <c r="AC22" s="402"/>
      <c r="AD22" s="402"/>
      <c r="AE22" s="402"/>
      <c r="AF22" s="402"/>
      <c r="AG22" s="392"/>
      <c r="AH22" s="543" t="s">
        <v>149</v>
      </c>
      <c r="AI22" s="402"/>
      <c r="AJ22" s="402"/>
      <c r="AK22" s="402"/>
      <c r="AL22" s="392"/>
      <c r="AM22" s="543" t="s">
        <v>150</v>
      </c>
      <c r="AN22" s="544"/>
      <c r="AO22" s="544"/>
      <c r="AP22" s="544"/>
      <c r="AQ22" s="544"/>
      <c r="AR22" s="545"/>
      <c r="AS22" s="524" t="s">
        <v>147</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151</v>
      </c>
      <c r="AZ23" s="346"/>
      <c r="BA23" s="346"/>
      <c r="BB23" s="346"/>
      <c r="BC23" s="346"/>
      <c r="BD23" s="346"/>
      <c r="BE23" s="346"/>
      <c r="BF23" s="346"/>
      <c r="BG23" s="346"/>
      <c r="BH23" s="346"/>
      <c r="BI23" s="346"/>
      <c r="BJ23" s="346"/>
      <c r="BK23" s="346"/>
      <c r="BL23" s="346"/>
      <c r="BM23" s="347"/>
      <c r="BN23" s="385">
        <v>6268011</v>
      </c>
      <c r="BO23" s="386"/>
      <c r="BP23" s="386"/>
      <c r="BQ23" s="386"/>
      <c r="BR23" s="386"/>
      <c r="BS23" s="386"/>
      <c r="BT23" s="386"/>
      <c r="BU23" s="387"/>
      <c r="BV23" s="385">
        <v>5610680</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152</v>
      </c>
      <c r="F24" s="415"/>
      <c r="G24" s="415"/>
      <c r="H24" s="415"/>
      <c r="I24" s="415"/>
      <c r="J24" s="415"/>
      <c r="K24" s="416"/>
      <c r="L24" s="436">
        <v>1</v>
      </c>
      <c r="M24" s="437"/>
      <c r="N24" s="437"/>
      <c r="O24" s="437"/>
      <c r="P24" s="476"/>
      <c r="Q24" s="436">
        <v>6900</v>
      </c>
      <c r="R24" s="437"/>
      <c r="S24" s="437"/>
      <c r="T24" s="437"/>
      <c r="U24" s="437"/>
      <c r="V24" s="476"/>
      <c r="W24" s="531"/>
      <c r="X24" s="519"/>
      <c r="Y24" s="520"/>
      <c r="Z24" s="435" t="s">
        <v>153</v>
      </c>
      <c r="AA24" s="415"/>
      <c r="AB24" s="415"/>
      <c r="AC24" s="415"/>
      <c r="AD24" s="415"/>
      <c r="AE24" s="415"/>
      <c r="AF24" s="415"/>
      <c r="AG24" s="416"/>
      <c r="AH24" s="436">
        <v>85</v>
      </c>
      <c r="AI24" s="437"/>
      <c r="AJ24" s="437"/>
      <c r="AK24" s="437"/>
      <c r="AL24" s="476"/>
      <c r="AM24" s="436">
        <v>249560</v>
      </c>
      <c r="AN24" s="437"/>
      <c r="AO24" s="437"/>
      <c r="AP24" s="437"/>
      <c r="AQ24" s="437"/>
      <c r="AR24" s="476"/>
      <c r="AS24" s="436">
        <v>2936</v>
      </c>
      <c r="AT24" s="437"/>
      <c r="AU24" s="437"/>
      <c r="AV24" s="437"/>
      <c r="AW24" s="437"/>
      <c r="AX24" s="438"/>
      <c r="AY24" s="551" t="s">
        <v>154</v>
      </c>
      <c r="AZ24" s="552"/>
      <c r="BA24" s="552"/>
      <c r="BB24" s="552"/>
      <c r="BC24" s="552"/>
      <c r="BD24" s="552"/>
      <c r="BE24" s="552"/>
      <c r="BF24" s="552"/>
      <c r="BG24" s="552"/>
      <c r="BH24" s="552"/>
      <c r="BI24" s="552"/>
      <c r="BJ24" s="552"/>
      <c r="BK24" s="552"/>
      <c r="BL24" s="552"/>
      <c r="BM24" s="553"/>
      <c r="BN24" s="385">
        <v>5965758</v>
      </c>
      <c r="BO24" s="386"/>
      <c r="BP24" s="386"/>
      <c r="BQ24" s="386"/>
      <c r="BR24" s="386"/>
      <c r="BS24" s="386"/>
      <c r="BT24" s="386"/>
      <c r="BU24" s="387"/>
      <c r="BV24" s="385">
        <v>5257197</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155</v>
      </c>
      <c r="F25" s="415"/>
      <c r="G25" s="415"/>
      <c r="H25" s="415"/>
      <c r="I25" s="415"/>
      <c r="J25" s="415"/>
      <c r="K25" s="416"/>
      <c r="L25" s="436">
        <v>1</v>
      </c>
      <c r="M25" s="437"/>
      <c r="N25" s="437"/>
      <c r="O25" s="437"/>
      <c r="P25" s="476"/>
      <c r="Q25" s="436">
        <v>5610</v>
      </c>
      <c r="R25" s="437"/>
      <c r="S25" s="437"/>
      <c r="T25" s="437"/>
      <c r="U25" s="437"/>
      <c r="V25" s="476"/>
      <c r="W25" s="531"/>
      <c r="X25" s="519"/>
      <c r="Y25" s="520"/>
      <c r="Z25" s="435" t="s">
        <v>156</v>
      </c>
      <c r="AA25" s="415"/>
      <c r="AB25" s="415"/>
      <c r="AC25" s="415"/>
      <c r="AD25" s="415"/>
      <c r="AE25" s="415"/>
      <c r="AF25" s="415"/>
      <c r="AG25" s="416"/>
      <c r="AH25" s="436" t="s">
        <v>119</v>
      </c>
      <c r="AI25" s="437"/>
      <c r="AJ25" s="437"/>
      <c r="AK25" s="437"/>
      <c r="AL25" s="476"/>
      <c r="AM25" s="436" t="s">
        <v>119</v>
      </c>
      <c r="AN25" s="437"/>
      <c r="AO25" s="437"/>
      <c r="AP25" s="437"/>
      <c r="AQ25" s="437"/>
      <c r="AR25" s="476"/>
      <c r="AS25" s="436" t="s">
        <v>119</v>
      </c>
      <c r="AT25" s="437"/>
      <c r="AU25" s="437"/>
      <c r="AV25" s="437"/>
      <c r="AW25" s="437"/>
      <c r="AX25" s="438"/>
      <c r="AY25" s="345" t="s">
        <v>157</v>
      </c>
      <c r="AZ25" s="346"/>
      <c r="BA25" s="346"/>
      <c r="BB25" s="346"/>
      <c r="BC25" s="346"/>
      <c r="BD25" s="346"/>
      <c r="BE25" s="346"/>
      <c r="BF25" s="346"/>
      <c r="BG25" s="346"/>
      <c r="BH25" s="346"/>
      <c r="BI25" s="346"/>
      <c r="BJ25" s="346"/>
      <c r="BK25" s="346"/>
      <c r="BL25" s="346"/>
      <c r="BM25" s="347"/>
      <c r="BN25" s="348">
        <v>61388</v>
      </c>
      <c r="BO25" s="349"/>
      <c r="BP25" s="349"/>
      <c r="BQ25" s="349"/>
      <c r="BR25" s="349"/>
      <c r="BS25" s="349"/>
      <c r="BT25" s="349"/>
      <c r="BU25" s="350"/>
      <c r="BV25" s="348">
        <v>60359</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158</v>
      </c>
      <c r="F26" s="415"/>
      <c r="G26" s="415"/>
      <c r="H26" s="415"/>
      <c r="I26" s="415"/>
      <c r="J26" s="415"/>
      <c r="K26" s="416"/>
      <c r="L26" s="436">
        <v>1</v>
      </c>
      <c r="M26" s="437"/>
      <c r="N26" s="437"/>
      <c r="O26" s="437"/>
      <c r="P26" s="476"/>
      <c r="Q26" s="436">
        <v>5340</v>
      </c>
      <c r="R26" s="437"/>
      <c r="S26" s="437"/>
      <c r="T26" s="437"/>
      <c r="U26" s="437"/>
      <c r="V26" s="476"/>
      <c r="W26" s="531"/>
      <c r="X26" s="519"/>
      <c r="Y26" s="520"/>
      <c r="Z26" s="435" t="s">
        <v>159</v>
      </c>
      <c r="AA26" s="541"/>
      <c r="AB26" s="541"/>
      <c r="AC26" s="541"/>
      <c r="AD26" s="541"/>
      <c r="AE26" s="541"/>
      <c r="AF26" s="541"/>
      <c r="AG26" s="542"/>
      <c r="AH26" s="436">
        <v>6</v>
      </c>
      <c r="AI26" s="437"/>
      <c r="AJ26" s="437"/>
      <c r="AK26" s="437"/>
      <c r="AL26" s="476"/>
      <c r="AM26" s="436">
        <v>18738</v>
      </c>
      <c r="AN26" s="437"/>
      <c r="AO26" s="437"/>
      <c r="AP26" s="437"/>
      <c r="AQ26" s="437"/>
      <c r="AR26" s="476"/>
      <c r="AS26" s="436">
        <v>3123</v>
      </c>
      <c r="AT26" s="437"/>
      <c r="AU26" s="437"/>
      <c r="AV26" s="437"/>
      <c r="AW26" s="437"/>
      <c r="AX26" s="438"/>
      <c r="AY26" s="388" t="s">
        <v>160</v>
      </c>
      <c r="AZ26" s="389"/>
      <c r="BA26" s="389"/>
      <c r="BB26" s="389"/>
      <c r="BC26" s="389"/>
      <c r="BD26" s="389"/>
      <c r="BE26" s="389"/>
      <c r="BF26" s="389"/>
      <c r="BG26" s="389"/>
      <c r="BH26" s="389"/>
      <c r="BI26" s="389"/>
      <c r="BJ26" s="389"/>
      <c r="BK26" s="389"/>
      <c r="BL26" s="389"/>
      <c r="BM26" s="390"/>
      <c r="BN26" s="385" t="s">
        <v>119</v>
      </c>
      <c r="BO26" s="386"/>
      <c r="BP26" s="386"/>
      <c r="BQ26" s="386"/>
      <c r="BR26" s="386"/>
      <c r="BS26" s="386"/>
      <c r="BT26" s="386"/>
      <c r="BU26" s="387"/>
      <c r="BV26" s="385" t="s">
        <v>119</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161</v>
      </c>
      <c r="F27" s="415"/>
      <c r="G27" s="415"/>
      <c r="H27" s="415"/>
      <c r="I27" s="415"/>
      <c r="J27" s="415"/>
      <c r="K27" s="416"/>
      <c r="L27" s="436">
        <v>1</v>
      </c>
      <c r="M27" s="437"/>
      <c r="N27" s="437"/>
      <c r="O27" s="437"/>
      <c r="P27" s="476"/>
      <c r="Q27" s="436">
        <v>2790</v>
      </c>
      <c r="R27" s="437"/>
      <c r="S27" s="437"/>
      <c r="T27" s="437"/>
      <c r="U27" s="437"/>
      <c r="V27" s="476"/>
      <c r="W27" s="531"/>
      <c r="X27" s="519"/>
      <c r="Y27" s="520"/>
      <c r="Z27" s="435" t="s">
        <v>162</v>
      </c>
      <c r="AA27" s="415"/>
      <c r="AB27" s="415"/>
      <c r="AC27" s="415"/>
      <c r="AD27" s="415"/>
      <c r="AE27" s="415"/>
      <c r="AF27" s="415"/>
      <c r="AG27" s="416"/>
      <c r="AH27" s="436">
        <v>1</v>
      </c>
      <c r="AI27" s="437"/>
      <c r="AJ27" s="437"/>
      <c r="AK27" s="437"/>
      <c r="AL27" s="476"/>
      <c r="AM27" s="436" t="s">
        <v>163</v>
      </c>
      <c r="AN27" s="437"/>
      <c r="AO27" s="437"/>
      <c r="AP27" s="437"/>
      <c r="AQ27" s="437"/>
      <c r="AR27" s="476"/>
      <c r="AS27" s="436" t="s">
        <v>163</v>
      </c>
      <c r="AT27" s="437"/>
      <c r="AU27" s="437"/>
      <c r="AV27" s="437"/>
      <c r="AW27" s="437"/>
      <c r="AX27" s="438"/>
      <c r="AY27" s="477" t="s">
        <v>164</v>
      </c>
      <c r="AZ27" s="478"/>
      <c r="BA27" s="478"/>
      <c r="BB27" s="478"/>
      <c r="BC27" s="478"/>
      <c r="BD27" s="478"/>
      <c r="BE27" s="478"/>
      <c r="BF27" s="478"/>
      <c r="BG27" s="478"/>
      <c r="BH27" s="478"/>
      <c r="BI27" s="478"/>
      <c r="BJ27" s="478"/>
      <c r="BK27" s="478"/>
      <c r="BL27" s="478"/>
      <c r="BM27" s="479"/>
      <c r="BN27" s="554">
        <v>95000</v>
      </c>
      <c r="BO27" s="555"/>
      <c r="BP27" s="555"/>
      <c r="BQ27" s="555"/>
      <c r="BR27" s="555"/>
      <c r="BS27" s="555"/>
      <c r="BT27" s="555"/>
      <c r="BU27" s="556"/>
      <c r="BV27" s="554">
        <v>95000</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165</v>
      </c>
      <c r="F28" s="415"/>
      <c r="G28" s="415"/>
      <c r="H28" s="415"/>
      <c r="I28" s="415"/>
      <c r="J28" s="415"/>
      <c r="K28" s="416"/>
      <c r="L28" s="436">
        <v>1</v>
      </c>
      <c r="M28" s="437"/>
      <c r="N28" s="437"/>
      <c r="O28" s="437"/>
      <c r="P28" s="476"/>
      <c r="Q28" s="436">
        <v>2270</v>
      </c>
      <c r="R28" s="437"/>
      <c r="S28" s="437"/>
      <c r="T28" s="437"/>
      <c r="U28" s="437"/>
      <c r="V28" s="476"/>
      <c r="W28" s="531"/>
      <c r="X28" s="519"/>
      <c r="Y28" s="520"/>
      <c r="Z28" s="435" t="s">
        <v>166</v>
      </c>
      <c r="AA28" s="415"/>
      <c r="AB28" s="415"/>
      <c r="AC28" s="415"/>
      <c r="AD28" s="415"/>
      <c r="AE28" s="415"/>
      <c r="AF28" s="415"/>
      <c r="AG28" s="416"/>
      <c r="AH28" s="436" t="s">
        <v>119</v>
      </c>
      <c r="AI28" s="437"/>
      <c r="AJ28" s="437"/>
      <c r="AK28" s="437"/>
      <c r="AL28" s="476"/>
      <c r="AM28" s="436" t="s">
        <v>119</v>
      </c>
      <c r="AN28" s="437"/>
      <c r="AO28" s="437"/>
      <c r="AP28" s="437"/>
      <c r="AQ28" s="437"/>
      <c r="AR28" s="476"/>
      <c r="AS28" s="436" t="s">
        <v>119</v>
      </c>
      <c r="AT28" s="437"/>
      <c r="AU28" s="437"/>
      <c r="AV28" s="437"/>
      <c r="AW28" s="437"/>
      <c r="AX28" s="438"/>
      <c r="AY28" s="557" t="s">
        <v>167</v>
      </c>
      <c r="AZ28" s="558"/>
      <c r="BA28" s="558"/>
      <c r="BB28" s="559"/>
      <c r="BC28" s="345" t="s">
        <v>168</v>
      </c>
      <c r="BD28" s="346"/>
      <c r="BE28" s="346"/>
      <c r="BF28" s="346"/>
      <c r="BG28" s="346"/>
      <c r="BH28" s="346"/>
      <c r="BI28" s="346"/>
      <c r="BJ28" s="346"/>
      <c r="BK28" s="346"/>
      <c r="BL28" s="346"/>
      <c r="BM28" s="347"/>
      <c r="BN28" s="348">
        <v>922919</v>
      </c>
      <c r="BO28" s="349"/>
      <c r="BP28" s="349"/>
      <c r="BQ28" s="349"/>
      <c r="BR28" s="349"/>
      <c r="BS28" s="349"/>
      <c r="BT28" s="349"/>
      <c r="BU28" s="350"/>
      <c r="BV28" s="348">
        <v>922740</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169</v>
      </c>
      <c r="F29" s="415"/>
      <c r="G29" s="415"/>
      <c r="H29" s="415"/>
      <c r="I29" s="415"/>
      <c r="J29" s="415"/>
      <c r="K29" s="416"/>
      <c r="L29" s="436">
        <v>8</v>
      </c>
      <c r="M29" s="437"/>
      <c r="N29" s="437"/>
      <c r="O29" s="437"/>
      <c r="P29" s="476"/>
      <c r="Q29" s="436">
        <v>2110</v>
      </c>
      <c r="R29" s="437"/>
      <c r="S29" s="437"/>
      <c r="T29" s="437"/>
      <c r="U29" s="437"/>
      <c r="V29" s="476"/>
      <c r="W29" s="532"/>
      <c r="X29" s="533"/>
      <c r="Y29" s="534"/>
      <c r="Z29" s="435" t="s">
        <v>170</v>
      </c>
      <c r="AA29" s="415"/>
      <c r="AB29" s="415"/>
      <c r="AC29" s="415"/>
      <c r="AD29" s="415"/>
      <c r="AE29" s="415"/>
      <c r="AF29" s="415"/>
      <c r="AG29" s="416"/>
      <c r="AH29" s="436">
        <v>86</v>
      </c>
      <c r="AI29" s="437"/>
      <c r="AJ29" s="437"/>
      <c r="AK29" s="437"/>
      <c r="AL29" s="476"/>
      <c r="AM29" s="436">
        <v>253293</v>
      </c>
      <c r="AN29" s="437"/>
      <c r="AO29" s="437"/>
      <c r="AP29" s="437"/>
      <c r="AQ29" s="437"/>
      <c r="AR29" s="476"/>
      <c r="AS29" s="436">
        <v>2945</v>
      </c>
      <c r="AT29" s="437"/>
      <c r="AU29" s="437"/>
      <c r="AV29" s="437"/>
      <c r="AW29" s="437"/>
      <c r="AX29" s="438"/>
      <c r="AY29" s="560"/>
      <c r="AZ29" s="561"/>
      <c r="BA29" s="561"/>
      <c r="BB29" s="562"/>
      <c r="BC29" s="419" t="s">
        <v>171</v>
      </c>
      <c r="BD29" s="420"/>
      <c r="BE29" s="420"/>
      <c r="BF29" s="420"/>
      <c r="BG29" s="420"/>
      <c r="BH29" s="420"/>
      <c r="BI29" s="420"/>
      <c r="BJ29" s="420"/>
      <c r="BK29" s="420"/>
      <c r="BL29" s="420"/>
      <c r="BM29" s="421"/>
      <c r="BN29" s="385">
        <v>610778</v>
      </c>
      <c r="BO29" s="386"/>
      <c r="BP29" s="386"/>
      <c r="BQ29" s="386"/>
      <c r="BR29" s="386"/>
      <c r="BS29" s="386"/>
      <c r="BT29" s="386"/>
      <c r="BU29" s="387"/>
      <c r="BV29" s="385">
        <v>610588</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172</v>
      </c>
      <c r="X30" s="539"/>
      <c r="Y30" s="539"/>
      <c r="Z30" s="539"/>
      <c r="AA30" s="539"/>
      <c r="AB30" s="539"/>
      <c r="AC30" s="539"/>
      <c r="AD30" s="539"/>
      <c r="AE30" s="539"/>
      <c r="AF30" s="539"/>
      <c r="AG30" s="540"/>
      <c r="AH30" s="501">
        <v>96</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173</v>
      </c>
      <c r="BD30" s="552"/>
      <c r="BE30" s="552"/>
      <c r="BF30" s="552"/>
      <c r="BG30" s="552"/>
      <c r="BH30" s="552"/>
      <c r="BI30" s="552"/>
      <c r="BJ30" s="552"/>
      <c r="BK30" s="552"/>
      <c r="BL30" s="552"/>
      <c r="BM30" s="553"/>
      <c r="BN30" s="554">
        <v>3663143</v>
      </c>
      <c r="BO30" s="555"/>
      <c r="BP30" s="555"/>
      <c r="BQ30" s="555"/>
      <c r="BR30" s="555"/>
      <c r="BS30" s="555"/>
      <c r="BT30" s="555"/>
      <c r="BU30" s="556"/>
      <c r="BV30" s="554">
        <v>3197146</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180</v>
      </c>
      <c r="D33" s="409"/>
      <c r="E33" s="374" t="s">
        <v>181</v>
      </c>
      <c r="F33" s="374"/>
      <c r="G33" s="374"/>
      <c r="H33" s="374"/>
      <c r="I33" s="374"/>
      <c r="J33" s="374"/>
      <c r="K33" s="374"/>
      <c r="L33" s="374"/>
      <c r="M33" s="374"/>
      <c r="N33" s="374"/>
      <c r="O33" s="374"/>
      <c r="P33" s="374"/>
      <c r="Q33" s="374"/>
      <c r="R33" s="374"/>
      <c r="S33" s="374"/>
      <c r="T33" s="167"/>
      <c r="U33" s="409" t="s">
        <v>180</v>
      </c>
      <c r="V33" s="409"/>
      <c r="W33" s="374" t="s">
        <v>181</v>
      </c>
      <c r="X33" s="374"/>
      <c r="Y33" s="374"/>
      <c r="Z33" s="374"/>
      <c r="AA33" s="374"/>
      <c r="AB33" s="374"/>
      <c r="AC33" s="374"/>
      <c r="AD33" s="374"/>
      <c r="AE33" s="374"/>
      <c r="AF33" s="374"/>
      <c r="AG33" s="374"/>
      <c r="AH33" s="374"/>
      <c r="AI33" s="374"/>
      <c r="AJ33" s="374"/>
      <c r="AK33" s="374"/>
      <c r="AL33" s="167"/>
      <c r="AM33" s="409" t="s">
        <v>180</v>
      </c>
      <c r="AN33" s="409"/>
      <c r="AO33" s="374" t="s">
        <v>181</v>
      </c>
      <c r="AP33" s="374"/>
      <c r="AQ33" s="374"/>
      <c r="AR33" s="374"/>
      <c r="AS33" s="374"/>
      <c r="AT33" s="374"/>
      <c r="AU33" s="374"/>
      <c r="AV33" s="374"/>
      <c r="AW33" s="374"/>
      <c r="AX33" s="374"/>
      <c r="AY33" s="374"/>
      <c r="AZ33" s="374"/>
      <c r="BA33" s="374"/>
      <c r="BB33" s="374"/>
      <c r="BC33" s="374"/>
      <c r="BD33" s="168"/>
      <c r="BE33" s="374" t="s">
        <v>182</v>
      </c>
      <c r="BF33" s="374"/>
      <c r="BG33" s="374" t="s">
        <v>183</v>
      </c>
      <c r="BH33" s="374"/>
      <c r="BI33" s="374"/>
      <c r="BJ33" s="374"/>
      <c r="BK33" s="374"/>
      <c r="BL33" s="374"/>
      <c r="BM33" s="374"/>
      <c r="BN33" s="374"/>
      <c r="BO33" s="374"/>
      <c r="BP33" s="374"/>
      <c r="BQ33" s="374"/>
      <c r="BR33" s="374"/>
      <c r="BS33" s="374"/>
      <c r="BT33" s="374"/>
      <c r="BU33" s="374"/>
      <c r="BV33" s="168"/>
      <c r="BW33" s="409" t="s">
        <v>182</v>
      </c>
      <c r="BX33" s="409"/>
      <c r="BY33" s="374" t="s">
        <v>184</v>
      </c>
      <c r="BZ33" s="374"/>
      <c r="CA33" s="374"/>
      <c r="CB33" s="374"/>
      <c r="CC33" s="374"/>
      <c r="CD33" s="374"/>
      <c r="CE33" s="374"/>
      <c r="CF33" s="374"/>
      <c r="CG33" s="374"/>
      <c r="CH33" s="374"/>
      <c r="CI33" s="374"/>
      <c r="CJ33" s="374"/>
      <c r="CK33" s="374"/>
      <c r="CL33" s="374"/>
      <c r="CM33" s="374"/>
      <c r="CN33" s="167"/>
      <c r="CO33" s="409" t="s">
        <v>180</v>
      </c>
      <c r="CP33" s="409"/>
      <c r="CQ33" s="374" t="s">
        <v>185</v>
      </c>
      <c r="CR33" s="374"/>
      <c r="CS33" s="374"/>
      <c r="CT33" s="374"/>
      <c r="CU33" s="374"/>
      <c r="CV33" s="374"/>
      <c r="CW33" s="374"/>
      <c r="CX33" s="374"/>
      <c r="CY33" s="374"/>
      <c r="CZ33" s="374"/>
      <c r="DA33" s="374"/>
      <c r="DB33" s="374"/>
      <c r="DC33" s="374"/>
      <c r="DD33" s="374"/>
      <c r="DE33" s="374"/>
      <c r="DF33" s="167"/>
      <c r="DG33" s="374" t="s">
        <v>186</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2</v>
      </c>
      <c r="V34" s="566"/>
      <c r="W34" s="567" t="str">
        <f>IF('各会計、関係団体の財政状況及び健全化判断比率'!B28="","",'各会計、関係団体の財政状況及び健全化判断比率'!B28)</f>
        <v>国民健康保険事業勘定特別会計</v>
      </c>
      <c r="X34" s="567"/>
      <c r="Y34" s="567"/>
      <c r="Z34" s="567"/>
      <c r="AA34" s="567"/>
      <c r="AB34" s="567"/>
      <c r="AC34" s="567"/>
      <c r="AD34" s="567"/>
      <c r="AE34" s="567"/>
      <c r="AF34" s="567"/>
      <c r="AG34" s="567"/>
      <c r="AH34" s="567"/>
      <c r="AI34" s="567"/>
      <c r="AJ34" s="567"/>
      <c r="AK34" s="567"/>
      <c r="AL34" s="165"/>
      <c r="AM34" s="566">
        <f>IF(AO34="","",MAX(C34:D43,U34:V43)+1)</f>
        <v>4</v>
      </c>
      <c r="AN34" s="566"/>
      <c r="AO34" s="567" t="str">
        <f>IF('各会計、関係団体の財政状況及び健全化判断比率'!B30="","",'各会計、関係団体の財政状況及び健全化判断比率'!B30)</f>
        <v>国民健康保険病院事業会計</v>
      </c>
      <c r="AP34" s="567"/>
      <c r="AQ34" s="567"/>
      <c r="AR34" s="567"/>
      <c r="AS34" s="567"/>
      <c r="AT34" s="567"/>
      <c r="AU34" s="567"/>
      <c r="AV34" s="567"/>
      <c r="AW34" s="567"/>
      <c r="AX34" s="567"/>
      <c r="AY34" s="567"/>
      <c r="AZ34" s="567"/>
      <c r="BA34" s="567"/>
      <c r="BB34" s="567"/>
      <c r="BC34" s="567"/>
      <c r="BD34" s="165"/>
      <c r="BE34" s="566">
        <f>IF(BG34="","",MAX(C34:D43,U34:V43,AM34:AN43)+1)</f>
        <v>5</v>
      </c>
      <c r="BF34" s="566"/>
      <c r="BG34" s="567" t="str">
        <f>IF('各会計、関係団体の財政状況及び健全化判断比率'!B31="","",'各会計、関係団体の財政状況及び健全化判断比率'!B31)</f>
        <v>簡易水道事業特別会計</v>
      </c>
      <c r="BH34" s="567"/>
      <c r="BI34" s="567"/>
      <c r="BJ34" s="567"/>
      <c r="BK34" s="567"/>
      <c r="BL34" s="567"/>
      <c r="BM34" s="567"/>
      <c r="BN34" s="567"/>
      <c r="BO34" s="567"/>
      <c r="BP34" s="567"/>
      <c r="BQ34" s="567"/>
      <c r="BR34" s="567"/>
      <c r="BS34" s="567"/>
      <c r="BT34" s="567"/>
      <c r="BU34" s="567"/>
      <c r="BV34" s="165"/>
      <c r="BW34" s="566">
        <f>IF(BY34="","",MAX(C34:D43,U34:V43,AM34:AN43,BE34:BF43)+1)</f>
        <v>7</v>
      </c>
      <c r="BX34" s="566"/>
      <c r="BY34" s="567" t="str">
        <f>IF('各会計、関係団体の財政状況及び健全化判断比率'!B68="","",'各会計、関係団体の財政状況及び健全化判断比率'!B68)</f>
        <v>岩手県市町村総合事務組合（普通会計）</v>
      </c>
      <c r="BZ34" s="567"/>
      <c r="CA34" s="567"/>
      <c r="CB34" s="567"/>
      <c r="CC34" s="567"/>
      <c r="CD34" s="567"/>
      <c r="CE34" s="567"/>
      <c r="CF34" s="567"/>
      <c r="CG34" s="567"/>
      <c r="CH34" s="567"/>
      <c r="CI34" s="567"/>
      <c r="CJ34" s="567"/>
      <c r="CK34" s="567"/>
      <c r="CL34" s="567"/>
      <c r="CM34" s="567"/>
      <c r="CN34" s="165"/>
      <c r="CO34" s="566">
        <f>IF(CQ34="","",MAX(C34:D43,U34:V43,AM34:AN43,BE34:BF43,BW34:BX43)+1)</f>
        <v>15</v>
      </c>
      <c r="CP34" s="566"/>
      <c r="CQ34" s="567" t="str">
        <f>IF('各会計、関係団体の財政状況及び健全化判断比率'!BS7="","",'各会計、関係団体の財政状況及び健全化判断比率'!BS7)</f>
        <v>（社）葛巻町畜産開発公社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t="str">
        <f>IF(E35="","",C34+1)</f>
        <v/>
      </c>
      <c r="D35" s="566"/>
      <c r="E35" s="567" t="str">
        <f>IF('各会計、関係団体の財政状況及び健全化判断比率'!B8="","",'各会計、関係団体の財政状況及び健全化判断比率'!B8)</f>
        <v/>
      </c>
      <c r="F35" s="567"/>
      <c r="G35" s="567"/>
      <c r="H35" s="567"/>
      <c r="I35" s="567"/>
      <c r="J35" s="567"/>
      <c r="K35" s="567"/>
      <c r="L35" s="567"/>
      <c r="M35" s="567"/>
      <c r="N35" s="567"/>
      <c r="O35" s="567"/>
      <c r="P35" s="567"/>
      <c r="Q35" s="567"/>
      <c r="R35" s="567"/>
      <c r="S35" s="567"/>
      <c r="T35" s="165"/>
      <c r="U35" s="566">
        <f>IF(W35="","",U34+1)</f>
        <v>3</v>
      </c>
      <c r="V35" s="566"/>
      <c r="W35" s="567" t="str">
        <f>IF('各会計、関係団体の財政状況及び健全化判断比率'!B29="","",'各会計、関係団体の財政状況及び健全化判断比率'!B29)</f>
        <v>後期高齢者医療事業特別会計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f t="shared" ref="BE35:BE43" si="1">IF(BG35="","",BE34+1)</f>
        <v>6</v>
      </c>
      <c r="BF35" s="566"/>
      <c r="BG35" s="567" t="str">
        <f>IF('各会計、関係団体の財政状況及び健全化判断比率'!B32="","",'各会計、関係団体の財政状況及び健全化判断比率'!B32)</f>
        <v>農業集落排水事業特別会計</v>
      </c>
      <c r="BH35" s="567"/>
      <c r="BI35" s="567"/>
      <c r="BJ35" s="567"/>
      <c r="BK35" s="567"/>
      <c r="BL35" s="567"/>
      <c r="BM35" s="567"/>
      <c r="BN35" s="567"/>
      <c r="BO35" s="567"/>
      <c r="BP35" s="567"/>
      <c r="BQ35" s="567"/>
      <c r="BR35" s="567"/>
      <c r="BS35" s="567"/>
      <c r="BT35" s="567"/>
      <c r="BU35" s="567"/>
      <c r="BV35" s="165"/>
      <c r="BW35" s="566">
        <f t="shared" ref="BW35:BW43" si="2">IF(BY35="","",BW34+1)</f>
        <v>8</v>
      </c>
      <c r="BX35" s="566"/>
      <c r="BY35" s="567" t="str">
        <f>IF('各会計、関係団体の財政状況及び健全化判断比率'!B69="","",'各会計、関係団体の財政状況及び健全化判断比率'!B69)</f>
        <v>岩手県市町村総合事務組合（交通災害共済事業）</v>
      </c>
      <c r="BZ35" s="567"/>
      <c r="CA35" s="567"/>
      <c r="CB35" s="567"/>
      <c r="CC35" s="567"/>
      <c r="CD35" s="567"/>
      <c r="CE35" s="567"/>
      <c r="CF35" s="567"/>
      <c r="CG35" s="567"/>
      <c r="CH35" s="567"/>
      <c r="CI35" s="567"/>
      <c r="CJ35" s="567"/>
      <c r="CK35" s="567"/>
      <c r="CL35" s="567"/>
      <c r="CM35" s="567"/>
      <c r="CN35" s="165"/>
      <c r="CO35" s="566">
        <f t="shared" ref="CO35:CO43" si="3">IF(CQ35="","",CO34+1)</f>
        <v>16</v>
      </c>
      <c r="CP35" s="566"/>
      <c r="CQ35" s="567" t="str">
        <f>IF('各会計、関係団体の財政状況及び健全化判断比率'!BS8="","",'各会計、関係団体の財政状況及び健全化判断比率'!BS8)</f>
        <v>葛巻高原食品加工(株)</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t="str">
        <f t="shared" ref="U36:U43" si="4">IF(W36="","",U35+1)</f>
        <v/>
      </c>
      <c r="V36" s="566"/>
      <c r="W36" s="567"/>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9</v>
      </c>
      <c r="BX36" s="566"/>
      <c r="BY36" s="567" t="str">
        <f>IF('各会計、関係団体の財政状況及び健全化判断比率'!B70="","",'各会計、関係団体の財政状況及び健全化判断比率'!B70)</f>
        <v>盛岡北部行政事務組合（普通会計）</v>
      </c>
      <c r="BZ36" s="567"/>
      <c r="CA36" s="567"/>
      <c r="CB36" s="567"/>
      <c r="CC36" s="567"/>
      <c r="CD36" s="567"/>
      <c r="CE36" s="567"/>
      <c r="CF36" s="567"/>
      <c r="CG36" s="567"/>
      <c r="CH36" s="567"/>
      <c r="CI36" s="567"/>
      <c r="CJ36" s="567"/>
      <c r="CK36" s="567"/>
      <c r="CL36" s="567"/>
      <c r="CM36" s="567"/>
      <c r="CN36" s="165"/>
      <c r="CO36" s="566">
        <f t="shared" si="3"/>
        <v>17</v>
      </c>
      <c r="CP36" s="566"/>
      <c r="CQ36" s="567" t="str">
        <f>IF('各会計、関係団体の財政状況及び健全化判断比率'!BS9="","",'各会計、関係団体の財政状況及び健全化判断比率'!BS9)</f>
        <v>(株)グリーンテージくずまき</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10</v>
      </c>
      <c r="BX37" s="566"/>
      <c r="BY37" s="567" t="str">
        <f>IF('各会計、関係団体の財政状況及び健全化判断比率'!B71="","",'各会計、関係団体の財政状況及び健全化判断比率'!B71)</f>
        <v>盛岡北部行政事務組合（介護保険事業）</v>
      </c>
      <c r="BZ37" s="567"/>
      <c r="CA37" s="567"/>
      <c r="CB37" s="567"/>
      <c r="CC37" s="567"/>
      <c r="CD37" s="567"/>
      <c r="CE37" s="567"/>
      <c r="CF37" s="567"/>
      <c r="CG37" s="567"/>
      <c r="CH37" s="567"/>
      <c r="CI37" s="567"/>
      <c r="CJ37" s="567"/>
      <c r="CK37" s="567"/>
      <c r="CL37" s="567"/>
      <c r="CM37" s="567"/>
      <c r="CN37" s="165"/>
      <c r="CO37" s="566">
        <f t="shared" si="3"/>
        <v>18</v>
      </c>
      <c r="CP37" s="566"/>
      <c r="CQ37" s="567" t="str">
        <f>IF('各会計、関係団体の財政状況及び健全化判断比率'!BS10="","",'各会計、関係団体の財政状況及び健全化判断比率'!BS10)</f>
        <v>エコ・ワールドくずまき風力発電所(株)</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11</v>
      </c>
      <c r="BX38" s="566"/>
      <c r="BY38" s="567" t="str">
        <f>IF('各会計、関係団体の財政状況及び健全化判断比率'!B72="","",'各会計、関係団体の財政状況及び健全化判断比率'!B72)</f>
        <v>盛岡地区広域消防組合</v>
      </c>
      <c r="BZ38" s="567"/>
      <c r="CA38" s="567"/>
      <c r="CB38" s="567"/>
      <c r="CC38" s="567"/>
      <c r="CD38" s="567"/>
      <c r="CE38" s="567"/>
      <c r="CF38" s="567"/>
      <c r="CG38" s="567"/>
      <c r="CH38" s="567"/>
      <c r="CI38" s="567"/>
      <c r="CJ38" s="567"/>
      <c r="CK38" s="567"/>
      <c r="CL38" s="567"/>
      <c r="CM38" s="567"/>
      <c r="CN38" s="165"/>
      <c r="CO38" s="566">
        <f t="shared" si="3"/>
        <v>19</v>
      </c>
      <c r="CP38" s="566"/>
      <c r="CQ38" s="567" t="str">
        <f>IF('各会計、関係団体の財政状況及び健全化判断比率'!BS11="","",'各会計、関係団体の財政状況及び健全化判断比率'!BS11)</f>
        <v>葛巻町森林組合</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12</v>
      </c>
      <c r="BX39" s="566"/>
      <c r="BY39" s="567" t="str">
        <f>IF('各会計、関係団体の財政状況及び健全化判断比率'!B73="","",'各会計、関係団体の財政状況及び健全化判断比率'!B73)</f>
        <v>岩手県自治会館管理組合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13</v>
      </c>
      <c r="BX40" s="566"/>
      <c r="BY40" s="567" t="str">
        <f>IF('各会計、関係団体の財政状況及び健全化判断比率'!B74="","",'各会計、関係団体の財政状況及び健全化判断比率'!B74)</f>
        <v>岩手県後期高齢者医療広域連合（普通会計）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14</v>
      </c>
      <c r="BX41" s="566"/>
      <c r="BY41" s="567" t="str">
        <f>IF('各会計、関係団体の財政状況及び健全化判断比率'!B75="","",'各会計、関係団体の財政状況及び健全化判断比率'!B75)</f>
        <v>岩手県後期高齢者医療広域連合（後期高齢者医療事業）</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191</v>
      </c>
    </row>
    <row r="50" spans="5:5" x14ac:dyDescent="0.15">
      <c r="E50" s="139" t="s">
        <v>192</v>
      </c>
    </row>
    <row r="51" spans="5:5" x14ac:dyDescent="0.15">
      <c r="E51" s="139" t="s">
        <v>193</v>
      </c>
    </row>
    <row r="52" spans="5:5" x14ac:dyDescent="0.15">
      <c r="E52" s="139"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51" t="s">
        <v>522</v>
      </c>
      <c r="D34" s="1151"/>
      <c r="E34" s="1152"/>
      <c r="F34" s="32">
        <v>2.87</v>
      </c>
      <c r="G34" s="33">
        <v>10.19</v>
      </c>
      <c r="H34" s="33">
        <v>8.16</v>
      </c>
      <c r="I34" s="33">
        <v>8.31</v>
      </c>
      <c r="J34" s="34">
        <v>14.84</v>
      </c>
      <c r="K34" s="22"/>
      <c r="L34" s="22"/>
      <c r="M34" s="22"/>
      <c r="N34" s="22"/>
      <c r="O34" s="22"/>
      <c r="P34" s="22"/>
    </row>
    <row r="35" spans="1:16" ht="39" customHeight="1" x14ac:dyDescent="0.15">
      <c r="A35" s="22"/>
      <c r="B35" s="35"/>
      <c r="C35" s="1145" t="s">
        <v>523</v>
      </c>
      <c r="D35" s="1146"/>
      <c r="E35" s="1147"/>
      <c r="F35" s="36">
        <v>10.51</v>
      </c>
      <c r="G35" s="37">
        <v>11.78</v>
      </c>
      <c r="H35" s="37">
        <v>12.73</v>
      </c>
      <c r="I35" s="37">
        <v>12.62</v>
      </c>
      <c r="J35" s="38">
        <v>13.4</v>
      </c>
      <c r="K35" s="22"/>
      <c r="L35" s="22"/>
      <c r="M35" s="22"/>
      <c r="N35" s="22"/>
      <c r="O35" s="22"/>
      <c r="P35" s="22"/>
    </row>
    <row r="36" spans="1:16" ht="39" customHeight="1" x14ac:dyDescent="0.15">
      <c r="A36" s="22"/>
      <c r="B36" s="35"/>
      <c r="C36" s="1145" t="s">
        <v>524</v>
      </c>
      <c r="D36" s="1146"/>
      <c r="E36" s="1147"/>
      <c r="F36" s="36">
        <v>0.84</v>
      </c>
      <c r="G36" s="37">
        <v>1.1499999999999999</v>
      </c>
      <c r="H36" s="37">
        <v>1.2</v>
      </c>
      <c r="I36" s="37">
        <v>2.13</v>
      </c>
      <c r="J36" s="38">
        <v>1.07</v>
      </c>
      <c r="K36" s="22"/>
      <c r="L36" s="22"/>
      <c r="M36" s="22"/>
      <c r="N36" s="22"/>
      <c r="O36" s="22"/>
      <c r="P36" s="22"/>
    </row>
    <row r="37" spans="1:16" ht="39" customHeight="1" x14ac:dyDescent="0.15">
      <c r="A37" s="22"/>
      <c r="B37" s="35"/>
      <c r="C37" s="1145" t="s">
        <v>525</v>
      </c>
      <c r="D37" s="1146"/>
      <c r="E37" s="1147"/>
      <c r="F37" s="36">
        <v>0.18</v>
      </c>
      <c r="G37" s="37">
        <v>0.09</v>
      </c>
      <c r="H37" s="37">
        <v>0.12</v>
      </c>
      <c r="I37" s="37">
        <v>0.25</v>
      </c>
      <c r="J37" s="38">
        <v>0.37</v>
      </c>
      <c r="K37" s="22"/>
      <c r="L37" s="22"/>
      <c r="M37" s="22"/>
      <c r="N37" s="22"/>
      <c r="O37" s="22"/>
      <c r="P37" s="22"/>
    </row>
    <row r="38" spans="1:16" ht="39" customHeight="1" x14ac:dyDescent="0.15">
      <c r="A38" s="22"/>
      <c r="B38" s="35"/>
      <c r="C38" s="1145" t="s">
        <v>526</v>
      </c>
      <c r="D38" s="1146"/>
      <c r="E38" s="1147"/>
      <c r="F38" s="36">
        <v>0.43</v>
      </c>
      <c r="G38" s="37">
        <v>0.33</v>
      </c>
      <c r="H38" s="37">
        <v>0.24</v>
      </c>
      <c r="I38" s="37">
        <v>0.08</v>
      </c>
      <c r="J38" s="38">
        <v>0.17</v>
      </c>
      <c r="K38" s="22"/>
      <c r="L38" s="22"/>
      <c r="M38" s="22"/>
      <c r="N38" s="22"/>
      <c r="O38" s="22"/>
      <c r="P38" s="22"/>
    </row>
    <row r="39" spans="1:16" ht="39" customHeight="1" x14ac:dyDescent="0.15">
      <c r="A39" s="22"/>
      <c r="B39" s="35"/>
      <c r="C39" s="1145" t="s">
        <v>527</v>
      </c>
      <c r="D39" s="1146"/>
      <c r="E39" s="1147"/>
      <c r="F39" s="36">
        <v>0.09</v>
      </c>
      <c r="G39" s="37">
        <v>0.09</v>
      </c>
      <c r="H39" s="37">
        <v>0.1</v>
      </c>
      <c r="I39" s="37">
        <v>0.1</v>
      </c>
      <c r="J39" s="38">
        <v>0.09</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528</v>
      </c>
      <c r="D42" s="1146"/>
      <c r="E42" s="1147"/>
      <c r="F42" s="36" t="s">
        <v>476</v>
      </c>
      <c r="G42" s="37" t="s">
        <v>476</v>
      </c>
      <c r="H42" s="37" t="s">
        <v>476</v>
      </c>
      <c r="I42" s="37" t="s">
        <v>476</v>
      </c>
      <c r="J42" s="38" t="s">
        <v>476</v>
      </c>
      <c r="K42" s="22"/>
      <c r="L42" s="22"/>
      <c r="M42" s="22"/>
      <c r="N42" s="22"/>
      <c r="O42" s="22"/>
      <c r="P42" s="22"/>
    </row>
    <row r="43" spans="1:16" ht="39" customHeight="1" thickBot="1" x14ac:dyDescent="0.2">
      <c r="A43" s="22"/>
      <c r="B43" s="40"/>
      <c r="C43" s="1148" t="s">
        <v>529</v>
      </c>
      <c r="D43" s="1149"/>
      <c r="E43" s="1150"/>
      <c r="F43" s="41" t="s">
        <v>476</v>
      </c>
      <c r="G43" s="42" t="s">
        <v>476</v>
      </c>
      <c r="H43" s="42" t="s">
        <v>476</v>
      </c>
      <c r="I43" s="42" t="s">
        <v>476</v>
      </c>
      <c r="J43" s="43" t="s">
        <v>476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838</v>
      </c>
      <c r="L45" s="60">
        <v>791</v>
      </c>
      <c r="M45" s="60">
        <v>741</v>
      </c>
      <c r="N45" s="60">
        <v>644</v>
      </c>
      <c r="O45" s="61">
        <v>628</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476</v>
      </c>
      <c r="L46" s="64" t="s">
        <v>476</v>
      </c>
      <c r="M46" s="64" t="s">
        <v>476</v>
      </c>
      <c r="N46" s="64" t="s">
        <v>476</v>
      </c>
      <c r="O46" s="65" t="s">
        <v>476</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476</v>
      </c>
      <c r="L47" s="64" t="s">
        <v>476</v>
      </c>
      <c r="M47" s="64" t="s">
        <v>476</v>
      </c>
      <c r="N47" s="64" t="s">
        <v>476</v>
      </c>
      <c r="O47" s="65" t="s">
        <v>476</v>
      </c>
      <c r="P47" s="48"/>
      <c r="Q47" s="48"/>
      <c r="R47" s="48"/>
      <c r="S47" s="48"/>
      <c r="T47" s="48"/>
      <c r="U47" s="48"/>
    </row>
    <row r="48" spans="1:21" ht="30.75" customHeight="1" x14ac:dyDescent="0.15">
      <c r="A48" s="48"/>
      <c r="B48" s="1163"/>
      <c r="C48" s="1164"/>
      <c r="D48" s="62"/>
      <c r="E48" s="1155" t="s">
        <v>14</v>
      </c>
      <c r="F48" s="1155"/>
      <c r="G48" s="1155"/>
      <c r="H48" s="1155"/>
      <c r="I48" s="1155"/>
      <c r="J48" s="1156"/>
      <c r="K48" s="63">
        <v>138</v>
      </c>
      <c r="L48" s="64">
        <v>125</v>
      </c>
      <c r="M48" s="64">
        <v>136</v>
      </c>
      <c r="N48" s="64">
        <v>136</v>
      </c>
      <c r="O48" s="65">
        <v>155</v>
      </c>
      <c r="P48" s="48"/>
      <c r="Q48" s="48"/>
      <c r="R48" s="48"/>
      <c r="S48" s="48"/>
      <c r="T48" s="48"/>
      <c r="U48" s="48"/>
    </row>
    <row r="49" spans="1:21" ht="30.75" customHeight="1" x14ac:dyDescent="0.15">
      <c r="A49" s="48"/>
      <c r="B49" s="1163"/>
      <c r="C49" s="1164"/>
      <c r="D49" s="62"/>
      <c r="E49" s="1155" t="s">
        <v>15</v>
      </c>
      <c r="F49" s="1155"/>
      <c r="G49" s="1155"/>
      <c r="H49" s="1155"/>
      <c r="I49" s="1155"/>
      <c r="J49" s="1156"/>
      <c r="K49" s="63">
        <v>20</v>
      </c>
      <c r="L49" s="64">
        <v>14</v>
      </c>
      <c r="M49" s="64">
        <v>0</v>
      </c>
      <c r="N49" s="64">
        <v>0</v>
      </c>
      <c r="O49" s="65">
        <v>1</v>
      </c>
      <c r="P49" s="48"/>
      <c r="Q49" s="48"/>
      <c r="R49" s="48"/>
      <c r="S49" s="48"/>
      <c r="T49" s="48"/>
      <c r="U49" s="48"/>
    </row>
    <row r="50" spans="1:21" ht="30.75" customHeight="1" x14ac:dyDescent="0.15">
      <c r="A50" s="48"/>
      <c r="B50" s="1163"/>
      <c r="C50" s="1164"/>
      <c r="D50" s="62"/>
      <c r="E50" s="1155" t="s">
        <v>16</v>
      </c>
      <c r="F50" s="1155"/>
      <c r="G50" s="1155"/>
      <c r="H50" s="1155"/>
      <c r="I50" s="1155"/>
      <c r="J50" s="1156"/>
      <c r="K50" s="63">
        <v>9</v>
      </c>
      <c r="L50" s="64">
        <v>9</v>
      </c>
      <c r="M50" s="64">
        <v>9</v>
      </c>
      <c r="N50" s="64">
        <v>9</v>
      </c>
      <c r="O50" s="65">
        <v>10</v>
      </c>
      <c r="P50" s="48"/>
      <c r="Q50" s="48"/>
      <c r="R50" s="48"/>
      <c r="S50" s="48"/>
      <c r="T50" s="48"/>
      <c r="U50" s="48"/>
    </row>
    <row r="51" spans="1:21" ht="30.75" customHeight="1" x14ac:dyDescent="0.15">
      <c r="A51" s="48"/>
      <c r="B51" s="1165"/>
      <c r="C51" s="1166"/>
      <c r="D51" s="66"/>
      <c r="E51" s="1155" t="s">
        <v>17</v>
      </c>
      <c r="F51" s="1155"/>
      <c r="G51" s="1155"/>
      <c r="H51" s="1155"/>
      <c r="I51" s="1155"/>
      <c r="J51" s="1156"/>
      <c r="K51" s="63" t="s">
        <v>476</v>
      </c>
      <c r="L51" s="64" t="s">
        <v>476</v>
      </c>
      <c r="M51" s="64" t="s">
        <v>476</v>
      </c>
      <c r="N51" s="64" t="s">
        <v>476</v>
      </c>
      <c r="O51" s="65" t="s">
        <v>476</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707</v>
      </c>
      <c r="L52" s="64">
        <v>699</v>
      </c>
      <c r="M52" s="64">
        <v>654</v>
      </c>
      <c r="N52" s="64">
        <v>624</v>
      </c>
      <c r="O52" s="65">
        <v>616</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298</v>
      </c>
      <c r="L53" s="69">
        <v>240</v>
      </c>
      <c r="M53" s="69">
        <v>232</v>
      </c>
      <c r="N53" s="69">
        <v>165</v>
      </c>
      <c r="O53" s="70">
        <v>178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515</v>
      </c>
      <c r="J40" s="79" t="s">
        <v>516</v>
      </c>
      <c r="K40" s="79" t="s">
        <v>517</v>
      </c>
      <c r="L40" s="79" t="s">
        <v>518</v>
      </c>
      <c r="M40" s="80" t="s">
        <v>519</v>
      </c>
    </row>
    <row r="41" spans="2:13" ht="27.75" customHeight="1" x14ac:dyDescent="0.15">
      <c r="B41" s="1169" t="s">
        <v>23</v>
      </c>
      <c r="C41" s="1170"/>
      <c r="D41" s="81"/>
      <c r="E41" s="1175" t="s">
        <v>24</v>
      </c>
      <c r="F41" s="1175"/>
      <c r="G41" s="1175"/>
      <c r="H41" s="1176"/>
      <c r="I41" s="82">
        <v>6063</v>
      </c>
      <c r="J41" s="83">
        <v>5848</v>
      </c>
      <c r="K41" s="83">
        <v>5666</v>
      </c>
      <c r="L41" s="83">
        <v>5611</v>
      </c>
      <c r="M41" s="84">
        <v>6268</v>
      </c>
    </row>
    <row r="42" spans="2:13" ht="27.75" customHeight="1" x14ac:dyDescent="0.15">
      <c r="B42" s="1171"/>
      <c r="C42" s="1172"/>
      <c r="D42" s="85"/>
      <c r="E42" s="1177" t="s">
        <v>25</v>
      </c>
      <c r="F42" s="1177"/>
      <c r="G42" s="1177"/>
      <c r="H42" s="1178"/>
      <c r="I42" s="86">
        <v>76</v>
      </c>
      <c r="J42" s="87">
        <v>69</v>
      </c>
      <c r="K42" s="87">
        <v>55</v>
      </c>
      <c r="L42" s="87">
        <v>50</v>
      </c>
      <c r="M42" s="88">
        <v>44</v>
      </c>
    </row>
    <row r="43" spans="2:13" ht="27.75" customHeight="1" x14ac:dyDescent="0.15">
      <c r="B43" s="1171"/>
      <c r="C43" s="1172"/>
      <c r="D43" s="85"/>
      <c r="E43" s="1177" t="s">
        <v>26</v>
      </c>
      <c r="F43" s="1177"/>
      <c r="G43" s="1177"/>
      <c r="H43" s="1178"/>
      <c r="I43" s="86">
        <v>1464</v>
      </c>
      <c r="J43" s="87">
        <v>1480</v>
      </c>
      <c r="K43" s="87">
        <v>1554</v>
      </c>
      <c r="L43" s="87">
        <v>1617</v>
      </c>
      <c r="M43" s="88">
        <v>2192</v>
      </c>
    </row>
    <row r="44" spans="2:13" ht="27.75" customHeight="1" x14ac:dyDescent="0.15">
      <c r="B44" s="1171"/>
      <c r="C44" s="1172"/>
      <c r="D44" s="85"/>
      <c r="E44" s="1177" t="s">
        <v>27</v>
      </c>
      <c r="F44" s="1177"/>
      <c r="G44" s="1177"/>
      <c r="H44" s="1178"/>
      <c r="I44" s="86">
        <v>14</v>
      </c>
      <c r="J44" s="87">
        <v>0</v>
      </c>
      <c r="K44" s="87">
        <v>1</v>
      </c>
      <c r="L44" s="87">
        <v>36</v>
      </c>
      <c r="M44" s="88">
        <v>414</v>
      </c>
    </row>
    <row r="45" spans="2:13" ht="27.75" customHeight="1" x14ac:dyDescent="0.15">
      <c r="B45" s="1171"/>
      <c r="C45" s="1172"/>
      <c r="D45" s="85"/>
      <c r="E45" s="1177" t="s">
        <v>28</v>
      </c>
      <c r="F45" s="1177"/>
      <c r="G45" s="1177"/>
      <c r="H45" s="1178"/>
      <c r="I45" s="86">
        <v>1072</v>
      </c>
      <c r="J45" s="87">
        <v>993</v>
      </c>
      <c r="K45" s="87">
        <v>826</v>
      </c>
      <c r="L45" s="87">
        <v>614</v>
      </c>
      <c r="M45" s="88">
        <v>656</v>
      </c>
    </row>
    <row r="46" spans="2:13" ht="27.75" customHeight="1" x14ac:dyDescent="0.15">
      <c r="B46" s="1171"/>
      <c r="C46" s="1172"/>
      <c r="D46" s="85"/>
      <c r="E46" s="1177" t="s">
        <v>29</v>
      </c>
      <c r="F46" s="1177"/>
      <c r="G46" s="1177"/>
      <c r="H46" s="1178"/>
      <c r="I46" s="86">
        <v>162</v>
      </c>
      <c r="J46" s="87">
        <v>58</v>
      </c>
      <c r="K46" s="87">
        <v>50</v>
      </c>
      <c r="L46" s="87">
        <v>45</v>
      </c>
      <c r="M46" s="88">
        <v>63</v>
      </c>
    </row>
    <row r="47" spans="2:13" ht="27.75" customHeight="1" x14ac:dyDescent="0.15">
      <c r="B47" s="1171"/>
      <c r="C47" s="1172"/>
      <c r="D47" s="85"/>
      <c r="E47" s="1177" t="s">
        <v>30</v>
      </c>
      <c r="F47" s="1177"/>
      <c r="G47" s="1177"/>
      <c r="H47" s="1178"/>
      <c r="I47" s="86" t="s">
        <v>476</v>
      </c>
      <c r="J47" s="87" t="s">
        <v>476</v>
      </c>
      <c r="K47" s="87" t="s">
        <v>476</v>
      </c>
      <c r="L47" s="87" t="s">
        <v>476</v>
      </c>
      <c r="M47" s="88" t="s">
        <v>476</v>
      </c>
    </row>
    <row r="48" spans="2:13" ht="27.75" customHeight="1" x14ac:dyDescent="0.15">
      <c r="B48" s="1173"/>
      <c r="C48" s="1174"/>
      <c r="D48" s="85"/>
      <c r="E48" s="1177" t="s">
        <v>31</v>
      </c>
      <c r="F48" s="1177"/>
      <c r="G48" s="1177"/>
      <c r="H48" s="1178"/>
      <c r="I48" s="86" t="s">
        <v>476</v>
      </c>
      <c r="J48" s="87" t="s">
        <v>476</v>
      </c>
      <c r="K48" s="87" t="s">
        <v>476</v>
      </c>
      <c r="L48" s="87" t="s">
        <v>476</v>
      </c>
      <c r="M48" s="88" t="s">
        <v>476</v>
      </c>
    </row>
    <row r="49" spans="2:13" ht="27.75" customHeight="1" x14ac:dyDescent="0.15">
      <c r="B49" s="1179" t="s">
        <v>32</v>
      </c>
      <c r="C49" s="1180"/>
      <c r="D49" s="89"/>
      <c r="E49" s="1177" t="s">
        <v>33</v>
      </c>
      <c r="F49" s="1177"/>
      <c r="G49" s="1177"/>
      <c r="H49" s="1178"/>
      <c r="I49" s="86">
        <v>2979</v>
      </c>
      <c r="J49" s="87">
        <v>3664</v>
      </c>
      <c r="K49" s="87">
        <v>4439</v>
      </c>
      <c r="L49" s="87">
        <v>4736</v>
      </c>
      <c r="M49" s="88">
        <v>5222</v>
      </c>
    </row>
    <row r="50" spans="2:13" ht="27.75" customHeight="1" x14ac:dyDescent="0.15">
      <c r="B50" s="1171"/>
      <c r="C50" s="1172"/>
      <c r="D50" s="85"/>
      <c r="E50" s="1177" t="s">
        <v>34</v>
      </c>
      <c r="F50" s="1177"/>
      <c r="G50" s="1177"/>
      <c r="H50" s="1178"/>
      <c r="I50" s="86">
        <v>190</v>
      </c>
      <c r="J50" s="87">
        <v>162</v>
      </c>
      <c r="K50" s="87">
        <v>135</v>
      </c>
      <c r="L50" s="87">
        <v>107</v>
      </c>
      <c r="M50" s="88">
        <v>79</v>
      </c>
    </row>
    <row r="51" spans="2:13" ht="27.75" customHeight="1" x14ac:dyDescent="0.15">
      <c r="B51" s="1173"/>
      <c r="C51" s="1174"/>
      <c r="D51" s="85"/>
      <c r="E51" s="1177" t="s">
        <v>35</v>
      </c>
      <c r="F51" s="1177"/>
      <c r="G51" s="1177"/>
      <c r="H51" s="1178"/>
      <c r="I51" s="86">
        <v>5270</v>
      </c>
      <c r="J51" s="87">
        <v>5328</v>
      </c>
      <c r="K51" s="87">
        <v>5207</v>
      </c>
      <c r="L51" s="87">
        <v>5252</v>
      </c>
      <c r="M51" s="88">
        <v>6108</v>
      </c>
    </row>
    <row r="52" spans="2:13" ht="27.75" customHeight="1" thickBot="1" x14ac:dyDescent="0.2">
      <c r="B52" s="1181" t="s">
        <v>20</v>
      </c>
      <c r="C52" s="1182"/>
      <c r="D52" s="90"/>
      <c r="E52" s="1183" t="s">
        <v>36</v>
      </c>
      <c r="F52" s="1183"/>
      <c r="G52" s="1183"/>
      <c r="H52" s="1184"/>
      <c r="I52" s="91">
        <v>411</v>
      </c>
      <c r="J52" s="92">
        <v>-706</v>
      </c>
      <c r="K52" s="92">
        <v>-1629</v>
      </c>
      <c r="L52" s="92">
        <v>-2122</v>
      </c>
      <c r="M52" s="93">
        <v>-1773</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514</v>
      </c>
      <c r="G2" s="111"/>
      <c r="H2" s="112"/>
    </row>
    <row r="3" spans="1:8" x14ac:dyDescent="0.15">
      <c r="A3" s="108" t="s">
        <v>507</v>
      </c>
      <c r="B3" s="113"/>
      <c r="C3" s="114"/>
      <c r="D3" s="115">
        <v>87836</v>
      </c>
      <c r="E3" s="116"/>
      <c r="F3" s="117">
        <v>146140</v>
      </c>
      <c r="G3" s="118"/>
      <c r="H3" s="119"/>
    </row>
    <row r="4" spans="1:8" x14ac:dyDescent="0.15">
      <c r="A4" s="120"/>
      <c r="B4" s="121"/>
      <c r="C4" s="122"/>
      <c r="D4" s="123">
        <v>47450</v>
      </c>
      <c r="E4" s="124"/>
      <c r="F4" s="125">
        <v>75451</v>
      </c>
      <c r="G4" s="126"/>
      <c r="H4" s="127"/>
    </row>
    <row r="5" spans="1:8" x14ac:dyDescent="0.15">
      <c r="A5" s="108" t="s">
        <v>509</v>
      </c>
      <c r="B5" s="113"/>
      <c r="C5" s="114"/>
      <c r="D5" s="115">
        <v>126935</v>
      </c>
      <c r="E5" s="116"/>
      <c r="F5" s="117">
        <v>146641</v>
      </c>
      <c r="G5" s="118"/>
      <c r="H5" s="119"/>
    </row>
    <row r="6" spans="1:8" x14ac:dyDescent="0.15">
      <c r="A6" s="120"/>
      <c r="B6" s="121"/>
      <c r="C6" s="122"/>
      <c r="D6" s="123">
        <v>26628</v>
      </c>
      <c r="E6" s="124"/>
      <c r="F6" s="125">
        <v>68142</v>
      </c>
      <c r="G6" s="126"/>
      <c r="H6" s="127"/>
    </row>
    <row r="7" spans="1:8" x14ac:dyDescent="0.15">
      <c r="A7" s="108" t="s">
        <v>510</v>
      </c>
      <c r="B7" s="113"/>
      <c r="C7" s="114"/>
      <c r="D7" s="115">
        <v>90192</v>
      </c>
      <c r="E7" s="116"/>
      <c r="F7" s="117">
        <v>174587</v>
      </c>
      <c r="G7" s="118"/>
      <c r="H7" s="119"/>
    </row>
    <row r="8" spans="1:8" x14ac:dyDescent="0.15">
      <c r="A8" s="120"/>
      <c r="B8" s="121"/>
      <c r="C8" s="122"/>
      <c r="D8" s="123">
        <v>39066</v>
      </c>
      <c r="E8" s="124"/>
      <c r="F8" s="125">
        <v>79695</v>
      </c>
      <c r="G8" s="126"/>
      <c r="H8" s="127"/>
    </row>
    <row r="9" spans="1:8" x14ac:dyDescent="0.15">
      <c r="A9" s="108" t="s">
        <v>511</v>
      </c>
      <c r="B9" s="113"/>
      <c r="C9" s="114"/>
      <c r="D9" s="115">
        <v>126565</v>
      </c>
      <c r="E9" s="116"/>
      <c r="F9" s="117">
        <v>175675</v>
      </c>
      <c r="G9" s="118"/>
      <c r="H9" s="119"/>
    </row>
    <row r="10" spans="1:8" x14ac:dyDescent="0.15">
      <c r="A10" s="120"/>
      <c r="B10" s="121"/>
      <c r="C10" s="122"/>
      <c r="D10" s="123">
        <v>57379</v>
      </c>
      <c r="E10" s="124"/>
      <c r="F10" s="125">
        <v>87698</v>
      </c>
      <c r="G10" s="126"/>
      <c r="H10" s="127"/>
    </row>
    <row r="11" spans="1:8" x14ac:dyDescent="0.15">
      <c r="A11" s="108" t="s">
        <v>512</v>
      </c>
      <c r="B11" s="113"/>
      <c r="C11" s="114"/>
      <c r="D11" s="115">
        <v>214075</v>
      </c>
      <c r="E11" s="116"/>
      <c r="F11" s="117">
        <v>162193</v>
      </c>
      <c r="G11" s="118"/>
      <c r="H11" s="119"/>
    </row>
    <row r="12" spans="1:8" x14ac:dyDescent="0.15">
      <c r="A12" s="120"/>
      <c r="B12" s="121"/>
      <c r="C12" s="128"/>
      <c r="D12" s="123">
        <v>140011</v>
      </c>
      <c r="E12" s="124"/>
      <c r="F12" s="125">
        <v>79985</v>
      </c>
      <c r="G12" s="126"/>
      <c r="H12" s="127"/>
    </row>
    <row r="13" spans="1:8" x14ac:dyDescent="0.15">
      <c r="A13" s="108"/>
      <c r="B13" s="113"/>
      <c r="C13" s="129"/>
      <c r="D13" s="130">
        <v>129121</v>
      </c>
      <c r="E13" s="131"/>
      <c r="F13" s="132">
        <v>161047</v>
      </c>
      <c r="G13" s="133"/>
      <c r="H13" s="119"/>
    </row>
    <row r="14" spans="1:8" x14ac:dyDescent="0.15">
      <c r="A14" s="120"/>
      <c r="B14" s="121"/>
      <c r="C14" s="122"/>
      <c r="D14" s="123">
        <v>62107</v>
      </c>
      <c r="E14" s="124"/>
      <c r="F14" s="125">
        <v>78194</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2.87</v>
      </c>
      <c r="C19" s="134">
        <f>ROUND(VALUE(SUBSTITUTE(実質収支比率等に係る経年分析!G$48,"▲","-")),2)</f>
        <v>10.19</v>
      </c>
      <c r="D19" s="134">
        <f>ROUND(VALUE(SUBSTITUTE(実質収支比率等に係る経年分析!H$48,"▲","-")),2)</f>
        <v>4.1500000000000004</v>
      </c>
      <c r="E19" s="134">
        <f>ROUND(VALUE(SUBSTITUTE(実質収支比率等に係る経年分析!I$48,"▲","-")),2)</f>
        <v>8.31</v>
      </c>
      <c r="F19" s="134">
        <f>ROUND(VALUE(SUBSTITUTE(実質収支比率等に係る経年分析!J$48,"▲","-")),2)</f>
        <v>14.16</v>
      </c>
    </row>
    <row r="20" spans="1:11" x14ac:dyDescent="0.15">
      <c r="A20" s="134" t="s">
        <v>41</v>
      </c>
      <c r="B20" s="134">
        <f>ROUND(VALUE(SUBSTITUTE(実質収支比率等に係る経年分析!F$47,"▲","-")),2)</f>
        <v>14.6</v>
      </c>
      <c r="C20" s="134">
        <f>ROUND(VALUE(SUBSTITUTE(実質収支比率等に係る経年分析!G$47,"▲","-")),2)</f>
        <v>13.2</v>
      </c>
      <c r="D20" s="134">
        <f>ROUND(VALUE(SUBSTITUTE(実質収支比率等に係る経年分析!H$47,"▲","-")),2)</f>
        <v>18.32</v>
      </c>
      <c r="E20" s="134">
        <f>ROUND(VALUE(SUBSTITUTE(実質収支比率等に係る経年分析!I$47,"▲","-")),2)</f>
        <v>24.17</v>
      </c>
      <c r="F20" s="134">
        <f>ROUND(VALUE(SUBSTITUTE(実質収支比率等に係る経年分析!J$47,"▲","-")),2)</f>
        <v>23.43</v>
      </c>
    </row>
    <row r="21" spans="1:11" x14ac:dyDescent="0.15">
      <c r="A21" s="134" t="s">
        <v>42</v>
      </c>
      <c r="B21" s="134">
        <f>IF(ISNUMBER(VALUE(SUBSTITUTE(実質収支比率等に係る経年分析!F$49,"▲","-"))),ROUND(VALUE(SUBSTITUTE(実質収支比率等に係る経年分析!F$49,"▲","-")),2),NA())</f>
        <v>-4.3899999999999997</v>
      </c>
      <c r="C21" s="134">
        <f>IF(ISNUMBER(VALUE(SUBSTITUTE(実質収支比率等に係る経年分析!G$49,"▲","-"))),ROUND(VALUE(SUBSTITUTE(実質収支比率等に係る経年分析!G$49,"▲","-")),2),NA())</f>
        <v>6.09</v>
      </c>
      <c r="D21" s="134">
        <f>IF(ISNUMBER(VALUE(SUBSTITUTE(実質収支比率等に係る経年分析!H$49,"▲","-"))),ROUND(VALUE(SUBSTITUTE(実質収支比率等に係る経年分析!H$49,"▲","-")),2),NA())</f>
        <v>-1.01</v>
      </c>
      <c r="E21" s="134">
        <f>IF(ISNUMBER(VALUE(SUBSTITUTE(実質収支比率等に係る経年分析!I$49,"▲","-"))),ROUND(VALUE(SUBSTITUTE(実質収支比率等に係る経年分析!I$49,"▲","-")),2),NA())</f>
        <v>9.27</v>
      </c>
      <c r="F21" s="134">
        <f>IF(ISNUMBER(VALUE(SUBSTITUTE(実質収支比率等に係る経年分析!J$49,"▲","-"))),ROUND(VALUE(SUBSTITUTE(実質収支比率等に係る経年分析!J$49,"▲","-")),2),NA())</f>
        <v>6.11</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0.09</v>
      </c>
    </row>
    <row r="32" spans="1:11" x14ac:dyDescent="0.15">
      <c r="A32" s="135" t="str">
        <f>IF(連結実質赤字比率に係る赤字・黒字の構成分析!C$38="",NA(),連結実質赤字比率に係る赤字・黒字の構成分析!C$38)</f>
        <v>農業集落排水事業特別会計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0.17</v>
      </c>
    </row>
    <row r="33" spans="1:16" x14ac:dyDescent="0.15">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0.37</v>
      </c>
    </row>
    <row r="34" spans="1:16" x14ac:dyDescent="0.15">
      <c r="A34" s="135" t="str">
        <f>IF(連結実質赤字比率に係る赤字・黒字の構成分析!C$36="",NA(),連結実質赤字比率に係る赤字・黒字の構成分析!C$36)</f>
        <v>国民健康保険事業勘定特別会計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0.84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1.1499999999999999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2.13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1.07</v>
      </c>
    </row>
    <row r="35" spans="1:16" x14ac:dyDescent="0.15">
      <c r="A35" s="135" t="str">
        <f>IF(連結実質赤字比率に係る赤字・黒字の構成分析!C$35="",NA(),連結実質赤字比率に係る赤字・黒字の構成分析!C$35)</f>
        <v>国民健康保険病院事業会計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10.51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11.78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12.73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12.62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13.4</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2.87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10.19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8.16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8.31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14.84</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707</v>
      </c>
      <c r="E42" s="136"/>
      <c r="F42" s="136"/>
      <c r="G42" s="136">
        <f>'実質公債費比率（分子）の構造'!L$52</f>
        <v>699</v>
      </c>
      <c r="H42" s="136"/>
      <c r="I42" s="136"/>
      <c r="J42" s="136">
        <f>'実質公債費比率（分子）の構造'!M$52</f>
        <v>654</v>
      </c>
      <c r="K42" s="136"/>
      <c r="L42" s="136"/>
      <c r="M42" s="136">
        <f>'実質公債費比率（分子）の構造'!N$52</f>
        <v>624</v>
      </c>
      <c r="N42" s="136"/>
      <c r="O42" s="136"/>
      <c r="P42" s="136">
        <f>'実質公債費比率（分子）の構造'!O$52</f>
        <v>616</v>
      </c>
    </row>
    <row r="43" spans="1:16" x14ac:dyDescent="0.15">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51</v>
      </c>
      <c r="B44" s="136">
        <f>'実質公債費比率（分子）の構造'!K$50</f>
        <v>9</v>
      </c>
      <c r="C44" s="136"/>
      <c r="D44" s="136"/>
      <c r="E44" s="136">
        <f>'実質公債費比率（分子）の構造'!L$50</f>
        <v>9</v>
      </c>
      <c r="F44" s="136"/>
      <c r="G44" s="136"/>
      <c r="H44" s="136">
        <f>'実質公債費比率（分子）の構造'!M$50</f>
        <v>9</v>
      </c>
      <c r="I44" s="136"/>
      <c r="J44" s="136"/>
      <c r="K44" s="136">
        <f>'実質公債費比率（分子）の構造'!N$50</f>
        <v>9</v>
      </c>
      <c r="L44" s="136"/>
      <c r="M44" s="136"/>
      <c r="N44" s="136">
        <f>'実質公債費比率（分子）の構造'!O$50</f>
        <v>10</v>
      </c>
      <c r="O44" s="136"/>
      <c r="P44" s="136"/>
    </row>
    <row r="45" spans="1:16" x14ac:dyDescent="0.15">
      <c r="A45" s="136" t="s">
        <v>52</v>
      </c>
      <c r="B45" s="136">
        <f>'実質公債費比率（分子）の構造'!K$49</f>
        <v>20</v>
      </c>
      <c r="C45" s="136"/>
      <c r="D45" s="136"/>
      <c r="E45" s="136">
        <f>'実質公債費比率（分子）の構造'!L$49</f>
        <v>14</v>
      </c>
      <c r="F45" s="136"/>
      <c r="G45" s="136"/>
      <c r="H45" s="136">
        <f>'実質公債費比率（分子）の構造'!M$49</f>
        <v>0</v>
      </c>
      <c r="I45" s="136"/>
      <c r="J45" s="136"/>
      <c r="K45" s="136">
        <f>'実質公債費比率（分子）の構造'!N$49</f>
        <v>0</v>
      </c>
      <c r="L45" s="136"/>
      <c r="M45" s="136"/>
      <c r="N45" s="136">
        <f>'実質公債費比率（分子）の構造'!O$49</f>
        <v>1</v>
      </c>
      <c r="O45" s="136"/>
      <c r="P45" s="136"/>
    </row>
    <row r="46" spans="1:16" x14ac:dyDescent="0.15">
      <c r="A46" s="136" t="s">
        <v>53</v>
      </c>
      <c r="B46" s="136">
        <f>'実質公債費比率（分子）の構造'!K$48</f>
        <v>138</v>
      </c>
      <c r="C46" s="136"/>
      <c r="D46" s="136"/>
      <c r="E46" s="136">
        <f>'実質公債費比率（分子）の構造'!L$48</f>
        <v>125</v>
      </c>
      <c r="F46" s="136"/>
      <c r="G46" s="136"/>
      <c r="H46" s="136">
        <f>'実質公債費比率（分子）の構造'!M$48</f>
        <v>136</v>
      </c>
      <c r="I46" s="136"/>
      <c r="J46" s="136"/>
      <c r="K46" s="136">
        <f>'実質公債費比率（分子）の構造'!N$48</f>
        <v>136</v>
      </c>
      <c r="L46" s="136"/>
      <c r="M46" s="136"/>
      <c r="N46" s="136">
        <f>'実質公債費比率（分子）の構造'!O$48</f>
        <v>155</v>
      </c>
      <c r="O46" s="136"/>
      <c r="P46" s="136"/>
    </row>
    <row r="47" spans="1:16" x14ac:dyDescent="0.15">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56</v>
      </c>
      <c r="B49" s="136">
        <f>'実質公債費比率（分子）の構造'!K$45</f>
        <v>838</v>
      </c>
      <c r="C49" s="136"/>
      <c r="D49" s="136"/>
      <c r="E49" s="136">
        <f>'実質公債費比率（分子）の構造'!L$45</f>
        <v>791</v>
      </c>
      <c r="F49" s="136"/>
      <c r="G49" s="136"/>
      <c r="H49" s="136">
        <f>'実質公債費比率（分子）の構造'!M$45</f>
        <v>741</v>
      </c>
      <c r="I49" s="136"/>
      <c r="J49" s="136"/>
      <c r="K49" s="136">
        <f>'実質公債費比率（分子）の構造'!N$45</f>
        <v>644</v>
      </c>
      <c r="L49" s="136"/>
      <c r="M49" s="136"/>
      <c r="N49" s="136">
        <f>'実質公債費比率（分子）の構造'!O$45</f>
        <v>628</v>
      </c>
      <c r="O49" s="136"/>
      <c r="P49" s="136"/>
    </row>
    <row r="50" spans="1:16" x14ac:dyDescent="0.15">
      <c r="A50" s="136" t="s">
        <v>57</v>
      </c>
      <c r="B50" s="136" t="e">
        <f>NA()</f>
        <v>#N/A</v>
      </c>
      <c r="C50" s="136">
        <f>IF(ISNUMBER('実質公債費比率（分子）の構造'!K$53),'実質公債費比率（分子）の構造'!K$53,NA())</f>
        <v>298</v>
      </c>
      <c r="D50" s="136" t="e">
        <f>NA()</f>
        <v>#N/A</v>
      </c>
      <c r="E50" s="136" t="e">
        <f>NA()</f>
        <v>#N/A</v>
      </c>
      <c r="F50" s="136">
        <f>IF(ISNUMBER('実質公債費比率（分子）の構造'!L$53),'実質公債費比率（分子）の構造'!L$53,NA())</f>
        <v>240</v>
      </c>
      <c r="G50" s="136" t="e">
        <f>NA()</f>
        <v>#N/A</v>
      </c>
      <c r="H50" s="136" t="e">
        <f>NA()</f>
        <v>#N/A</v>
      </c>
      <c r="I50" s="136">
        <f>IF(ISNUMBER('実質公債費比率（分子）の構造'!M$53),'実質公債費比率（分子）の構造'!M$53,NA())</f>
        <v>232</v>
      </c>
      <c r="J50" s="136" t="e">
        <f>NA()</f>
        <v>#N/A</v>
      </c>
      <c r="K50" s="136" t="e">
        <f>NA()</f>
        <v>#N/A</v>
      </c>
      <c r="L50" s="136">
        <f>IF(ISNUMBER('実質公債費比率（分子）の構造'!N$53),'実質公債費比率（分子）の構造'!N$53,NA())</f>
        <v>165</v>
      </c>
      <c r="M50" s="136" t="e">
        <f>NA()</f>
        <v>#N/A</v>
      </c>
      <c r="N50" s="136" t="e">
        <f>NA()</f>
        <v>#N/A</v>
      </c>
      <c r="O50" s="136">
        <f>IF(ISNUMBER('実質公債費比率（分子）の構造'!O$53),'実質公債費比率（分子）の構造'!O$53,NA())</f>
        <v>178</v>
      </c>
      <c r="P50" s="136" t="e">
        <f>NA()</f>
        <v>#N/A</v>
      </c>
    </row>
    <row r="53" spans="1:16" x14ac:dyDescent="0.15">
      <c r="A53" s="104" t="s">
        <v>58</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15">
      <c r="A56" s="135" t="s">
        <v>35</v>
      </c>
      <c r="B56" s="135"/>
      <c r="C56" s="135"/>
      <c r="D56" s="135">
        <f>'将来負担比率（分子）の構造'!I$51</f>
        <v>5270</v>
      </c>
      <c r="E56" s="135"/>
      <c r="F56" s="135"/>
      <c r="G56" s="135">
        <f>'将来負担比率（分子）の構造'!J$51</f>
        <v>5328</v>
      </c>
      <c r="H56" s="135"/>
      <c r="I56" s="135"/>
      <c r="J56" s="135">
        <f>'将来負担比率（分子）の構造'!K$51</f>
        <v>5207</v>
      </c>
      <c r="K56" s="135"/>
      <c r="L56" s="135"/>
      <c r="M56" s="135">
        <f>'将来負担比率（分子）の構造'!L$51</f>
        <v>5252</v>
      </c>
      <c r="N56" s="135"/>
      <c r="O56" s="135"/>
      <c r="P56" s="135">
        <f>'将来負担比率（分子）の構造'!M$51</f>
        <v>6108</v>
      </c>
    </row>
    <row r="57" spans="1:16" x14ac:dyDescent="0.15">
      <c r="A57" s="135" t="s">
        <v>34</v>
      </c>
      <c r="B57" s="135"/>
      <c r="C57" s="135"/>
      <c r="D57" s="135">
        <f>'将来負担比率（分子）の構造'!I$50</f>
        <v>190</v>
      </c>
      <c r="E57" s="135"/>
      <c r="F57" s="135"/>
      <c r="G57" s="135">
        <f>'将来負担比率（分子）の構造'!J$50</f>
        <v>162</v>
      </c>
      <c r="H57" s="135"/>
      <c r="I57" s="135"/>
      <c r="J57" s="135">
        <f>'将来負担比率（分子）の構造'!K$50</f>
        <v>135</v>
      </c>
      <c r="K57" s="135"/>
      <c r="L57" s="135"/>
      <c r="M57" s="135">
        <f>'将来負担比率（分子）の構造'!L$50</f>
        <v>107</v>
      </c>
      <c r="N57" s="135"/>
      <c r="O57" s="135"/>
      <c r="P57" s="135">
        <f>'将来負担比率（分子）の構造'!M$50</f>
        <v>79</v>
      </c>
    </row>
    <row r="58" spans="1:16" x14ac:dyDescent="0.15">
      <c r="A58" s="135" t="s">
        <v>33</v>
      </c>
      <c r="B58" s="135"/>
      <c r="C58" s="135"/>
      <c r="D58" s="135">
        <f>'将来負担比率（分子）の構造'!I$49</f>
        <v>2979</v>
      </c>
      <c r="E58" s="135"/>
      <c r="F58" s="135"/>
      <c r="G58" s="135">
        <f>'将来負担比率（分子）の構造'!J$49</f>
        <v>3664</v>
      </c>
      <c r="H58" s="135"/>
      <c r="I58" s="135"/>
      <c r="J58" s="135">
        <f>'将来負担比率（分子）の構造'!K$49</f>
        <v>4439</v>
      </c>
      <c r="K58" s="135"/>
      <c r="L58" s="135"/>
      <c r="M58" s="135">
        <f>'将来負担比率（分子）の構造'!L$49</f>
        <v>4736</v>
      </c>
      <c r="N58" s="135"/>
      <c r="O58" s="135"/>
      <c r="P58" s="135">
        <f>'将来負担比率（分子）の構造'!M$49</f>
        <v>5222</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162</v>
      </c>
      <c r="C61" s="135"/>
      <c r="D61" s="135"/>
      <c r="E61" s="135">
        <f>'将来負担比率（分子）の構造'!J$46</f>
        <v>58</v>
      </c>
      <c r="F61" s="135"/>
      <c r="G61" s="135"/>
      <c r="H61" s="135">
        <f>'将来負担比率（分子）の構造'!K$46</f>
        <v>50</v>
      </c>
      <c r="I61" s="135"/>
      <c r="J61" s="135"/>
      <c r="K61" s="135">
        <f>'将来負担比率（分子）の構造'!L$46</f>
        <v>45</v>
      </c>
      <c r="L61" s="135"/>
      <c r="M61" s="135"/>
      <c r="N61" s="135">
        <f>'将来負担比率（分子）の構造'!M$46</f>
        <v>63</v>
      </c>
      <c r="O61" s="135"/>
      <c r="P61" s="135"/>
    </row>
    <row r="62" spans="1:16" x14ac:dyDescent="0.15">
      <c r="A62" s="135" t="s">
        <v>28</v>
      </c>
      <c r="B62" s="135">
        <f>'将来負担比率（分子）の構造'!I$45</f>
        <v>1072</v>
      </c>
      <c r="C62" s="135"/>
      <c r="D62" s="135"/>
      <c r="E62" s="135">
        <f>'将来負担比率（分子）の構造'!J$45</f>
        <v>993</v>
      </c>
      <c r="F62" s="135"/>
      <c r="G62" s="135"/>
      <c r="H62" s="135">
        <f>'将来負担比率（分子）の構造'!K$45</f>
        <v>826</v>
      </c>
      <c r="I62" s="135"/>
      <c r="J62" s="135"/>
      <c r="K62" s="135">
        <f>'将来負担比率（分子）の構造'!L$45</f>
        <v>614</v>
      </c>
      <c r="L62" s="135"/>
      <c r="M62" s="135"/>
      <c r="N62" s="135">
        <f>'将来負担比率（分子）の構造'!M$45</f>
        <v>656</v>
      </c>
      <c r="O62" s="135"/>
      <c r="P62" s="135"/>
    </row>
    <row r="63" spans="1:16" x14ac:dyDescent="0.15">
      <c r="A63" s="135" t="s">
        <v>27</v>
      </c>
      <c r="B63" s="135">
        <f>'将来負担比率（分子）の構造'!I$44</f>
        <v>14</v>
      </c>
      <c r="C63" s="135"/>
      <c r="D63" s="135"/>
      <c r="E63" s="135">
        <f>'将来負担比率（分子）の構造'!J$44</f>
        <v>0</v>
      </c>
      <c r="F63" s="135"/>
      <c r="G63" s="135"/>
      <c r="H63" s="135">
        <f>'将来負担比率（分子）の構造'!K$44</f>
        <v>1</v>
      </c>
      <c r="I63" s="135"/>
      <c r="J63" s="135"/>
      <c r="K63" s="135">
        <f>'将来負担比率（分子）の構造'!L$44</f>
        <v>36</v>
      </c>
      <c r="L63" s="135"/>
      <c r="M63" s="135"/>
      <c r="N63" s="135">
        <f>'将来負担比率（分子）の構造'!M$44</f>
        <v>414</v>
      </c>
      <c r="O63" s="135"/>
      <c r="P63" s="135"/>
    </row>
    <row r="64" spans="1:16" x14ac:dyDescent="0.15">
      <c r="A64" s="135" t="s">
        <v>26</v>
      </c>
      <c r="B64" s="135">
        <f>'将来負担比率（分子）の構造'!I$43</f>
        <v>1464</v>
      </c>
      <c r="C64" s="135"/>
      <c r="D64" s="135"/>
      <c r="E64" s="135">
        <f>'将来負担比率（分子）の構造'!J$43</f>
        <v>1480</v>
      </c>
      <c r="F64" s="135"/>
      <c r="G64" s="135"/>
      <c r="H64" s="135">
        <f>'将来負担比率（分子）の構造'!K$43</f>
        <v>1554</v>
      </c>
      <c r="I64" s="135"/>
      <c r="J64" s="135"/>
      <c r="K64" s="135">
        <f>'将来負担比率（分子）の構造'!L$43</f>
        <v>1617</v>
      </c>
      <c r="L64" s="135"/>
      <c r="M64" s="135"/>
      <c r="N64" s="135">
        <f>'将来負担比率（分子）の構造'!M$43</f>
        <v>2192</v>
      </c>
      <c r="O64" s="135"/>
      <c r="P64" s="135"/>
    </row>
    <row r="65" spans="1:16" x14ac:dyDescent="0.15">
      <c r="A65" s="135" t="s">
        <v>25</v>
      </c>
      <c r="B65" s="135">
        <f>'将来負担比率（分子）の構造'!I$42</f>
        <v>76</v>
      </c>
      <c r="C65" s="135"/>
      <c r="D65" s="135"/>
      <c r="E65" s="135">
        <f>'将来負担比率（分子）の構造'!J$42</f>
        <v>69</v>
      </c>
      <c r="F65" s="135"/>
      <c r="G65" s="135"/>
      <c r="H65" s="135">
        <f>'将来負担比率（分子）の構造'!K$42</f>
        <v>55</v>
      </c>
      <c r="I65" s="135"/>
      <c r="J65" s="135"/>
      <c r="K65" s="135">
        <f>'将来負担比率（分子）の構造'!L$42</f>
        <v>50</v>
      </c>
      <c r="L65" s="135"/>
      <c r="M65" s="135"/>
      <c r="N65" s="135">
        <f>'将来負担比率（分子）の構造'!M$42</f>
        <v>44</v>
      </c>
      <c r="O65" s="135"/>
      <c r="P65" s="135"/>
    </row>
    <row r="66" spans="1:16" x14ac:dyDescent="0.15">
      <c r="A66" s="135" t="s">
        <v>24</v>
      </c>
      <c r="B66" s="135">
        <f>'将来負担比率（分子）の構造'!I$41</f>
        <v>6063</v>
      </c>
      <c r="C66" s="135"/>
      <c r="D66" s="135"/>
      <c r="E66" s="135">
        <f>'将来負担比率（分子）の構造'!J$41</f>
        <v>5848</v>
      </c>
      <c r="F66" s="135"/>
      <c r="G66" s="135"/>
      <c r="H66" s="135">
        <f>'将来負担比率（分子）の構造'!K$41</f>
        <v>5666</v>
      </c>
      <c r="I66" s="135"/>
      <c r="J66" s="135"/>
      <c r="K66" s="135">
        <f>'将来負担比率（分子）の構造'!L$41</f>
        <v>5611</v>
      </c>
      <c r="L66" s="135"/>
      <c r="M66" s="135"/>
      <c r="N66" s="135">
        <f>'将来負担比率（分子）の構造'!M$41</f>
        <v>6268</v>
      </c>
      <c r="O66" s="135"/>
      <c r="P66" s="135"/>
    </row>
    <row r="67" spans="1:16" x14ac:dyDescent="0.15">
      <c r="A67" s="135" t="s">
        <v>61</v>
      </c>
      <c r="B67" s="135" t="e">
        <f>NA()</f>
        <v>#N/A</v>
      </c>
      <c r="C67" s="135">
        <f>IF(ISNUMBER('将来負担比率（分子）の構造'!I$52), IF('将来負担比率（分子）の構造'!I$52 &lt; 0, 0, '将来負担比率（分子）の構造'!I$52), NA())</f>
        <v>411</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195</v>
      </c>
      <c r="DI1" s="570"/>
      <c r="DJ1" s="570"/>
      <c r="DK1" s="570"/>
      <c r="DL1" s="570"/>
      <c r="DM1" s="570"/>
      <c r="DN1" s="571"/>
      <c r="DP1" s="569" t="s">
        <v>196</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198</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199</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200</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201</v>
      </c>
      <c r="S4" s="573"/>
      <c r="T4" s="573"/>
      <c r="U4" s="573"/>
      <c r="V4" s="573"/>
      <c r="W4" s="573"/>
      <c r="X4" s="573"/>
      <c r="Y4" s="574"/>
      <c r="Z4" s="572" t="s">
        <v>202</v>
      </c>
      <c r="AA4" s="573"/>
      <c r="AB4" s="573"/>
      <c r="AC4" s="574"/>
      <c r="AD4" s="572" t="s">
        <v>203</v>
      </c>
      <c r="AE4" s="573"/>
      <c r="AF4" s="573"/>
      <c r="AG4" s="573"/>
      <c r="AH4" s="573"/>
      <c r="AI4" s="573"/>
      <c r="AJ4" s="573"/>
      <c r="AK4" s="574"/>
      <c r="AL4" s="572" t="s">
        <v>202</v>
      </c>
      <c r="AM4" s="573"/>
      <c r="AN4" s="573"/>
      <c r="AO4" s="574"/>
      <c r="AP4" s="578" t="s">
        <v>204</v>
      </c>
      <c r="AQ4" s="578"/>
      <c r="AR4" s="578"/>
      <c r="AS4" s="578"/>
      <c r="AT4" s="578"/>
      <c r="AU4" s="578"/>
      <c r="AV4" s="578"/>
      <c r="AW4" s="578"/>
      <c r="AX4" s="578"/>
      <c r="AY4" s="578"/>
      <c r="AZ4" s="578"/>
      <c r="BA4" s="578"/>
      <c r="BB4" s="578"/>
      <c r="BC4" s="578"/>
      <c r="BD4" s="578"/>
      <c r="BE4" s="578"/>
      <c r="BF4" s="578"/>
      <c r="BG4" s="578" t="s">
        <v>205</v>
      </c>
      <c r="BH4" s="578"/>
      <c r="BI4" s="578"/>
      <c r="BJ4" s="578"/>
      <c r="BK4" s="578"/>
      <c r="BL4" s="578"/>
      <c r="BM4" s="578"/>
      <c r="BN4" s="578"/>
      <c r="BO4" s="578" t="s">
        <v>202</v>
      </c>
      <c r="BP4" s="578"/>
      <c r="BQ4" s="578"/>
      <c r="BR4" s="578"/>
      <c r="BS4" s="578" t="s">
        <v>206</v>
      </c>
      <c r="BT4" s="578"/>
      <c r="BU4" s="578"/>
      <c r="BV4" s="578"/>
      <c r="BW4" s="578"/>
      <c r="BX4" s="578"/>
      <c r="BY4" s="578"/>
      <c r="BZ4" s="578"/>
      <c r="CA4" s="578"/>
      <c r="CB4" s="578"/>
      <c r="CD4" s="575" t="s">
        <v>207</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208</v>
      </c>
      <c r="C5" s="580"/>
      <c r="D5" s="580"/>
      <c r="E5" s="580"/>
      <c r="F5" s="580"/>
      <c r="G5" s="580"/>
      <c r="H5" s="580"/>
      <c r="I5" s="580"/>
      <c r="J5" s="580"/>
      <c r="K5" s="580"/>
      <c r="L5" s="580"/>
      <c r="M5" s="580"/>
      <c r="N5" s="580"/>
      <c r="O5" s="580"/>
      <c r="P5" s="580"/>
      <c r="Q5" s="581"/>
      <c r="R5" s="582">
        <v>475737</v>
      </c>
      <c r="S5" s="583"/>
      <c r="T5" s="583"/>
      <c r="U5" s="583"/>
      <c r="V5" s="583"/>
      <c r="W5" s="583"/>
      <c r="X5" s="583"/>
      <c r="Y5" s="584"/>
      <c r="Z5" s="585">
        <v>6.7</v>
      </c>
      <c r="AA5" s="585"/>
      <c r="AB5" s="585"/>
      <c r="AC5" s="585"/>
      <c r="AD5" s="586">
        <v>475737</v>
      </c>
      <c r="AE5" s="586"/>
      <c r="AF5" s="586"/>
      <c r="AG5" s="586"/>
      <c r="AH5" s="586"/>
      <c r="AI5" s="586"/>
      <c r="AJ5" s="586"/>
      <c r="AK5" s="586"/>
      <c r="AL5" s="587">
        <v>12.6</v>
      </c>
      <c r="AM5" s="588"/>
      <c r="AN5" s="588"/>
      <c r="AO5" s="589"/>
      <c r="AP5" s="579" t="s">
        <v>209</v>
      </c>
      <c r="AQ5" s="580"/>
      <c r="AR5" s="580"/>
      <c r="AS5" s="580"/>
      <c r="AT5" s="580"/>
      <c r="AU5" s="580"/>
      <c r="AV5" s="580"/>
      <c r="AW5" s="580"/>
      <c r="AX5" s="580"/>
      <c r="AY5" s="580"/>
      <c r="AZ5" s="580"/>
      <c r="BA5" s="580"/>
      <c r="BB5" s="580"/>
      <c r="BC5" s="580"/>
      <c r="BD5" s="580"/>
      <c r="BE5" s="580"/>
      <c r="BF5" s="581"/>
      <c r="BG5" s="593">
        <v>475737</v>
      </c>
      <c r="BH5" s="594"/>
      <c r="BI5" s="594"/>
      <c r="BJ5" s="594"/>
      <c r="BK5" s="594"/>
      <c r="BL5" s="594"/>
      <c r="BM5" s="594"/>
      <c r="BN5" s="595"/>
      <c r="BO5" s="596">
        <v>100</v>
      </c>
      <c r="BP5" s="596"/>
      <c r="BQ5" s="596"/>
      <c r="BR5" s="596"/>
      <c r="BS5" s="597" t="s">
        <v>210</v>
      </c>
      <c r="BT5" s="597"/>
      <c r="BU5" s="597"/>
      <c r="BV5" s="597"/>
      <c r="BW5" s="597"/>
      <c r="BX5" s="597"/>
      <c r="BY5" s="597"/>
      <c r="BZ5" s="597"/>
      <c r="CA5" s="597"/>
      <c r="CB5" s="601"/>
      <c r="CD5" s="575" t="s">
        <v>204</v>
      </c>
      <c r="CE5" s="576"/>
      <c r="CF5" s="576"/>
      <c r="CG5" s="576"/>
      <c r="CH5" s="576"/>
      <c r="CI5" s="576"/>
      <c r="CJ5" s="576"/>
      <c r="CK5" s="576"/>
      <c r="CL5" s="576"/>
      <c r="CM5" s="576"/>
      <c r="CN5" s="576"/>
      <c r="CO5" s="576"/>
      <c r="CP5" s="576"/>
      <c r="CQ5" s="577"/>
      <c r="CR5" s="575" t="s">
        <v>211</v>
      </c>
      <c r="CS5" s="576"/>
      <c r="CT5" s="576"/>
      <c r="CU5" s="576"/>
      <c r="CV5" s="576"/>
      <c r="CW5" s="576"/>
      <c r="CX5" s="576"/>
      <c r="CY5" s="577"/>
      <c r="CZ5" s="575" t="s">
        <v>202</v>
      </c>
      <c r="DA5" s="576"/>
      <c r="DB5" s="576"/>
      <c r="DC5" s="577"/>
      <c r="DD5" s="575" t="s">
        <v>212</v>
      </c>
      <c r="DE5" s="576"/>
      <c r="DF5" s="576"/>
      <c r="DG5" s="576"/>
      <c r="DH5" s="576"/>
      <c r="DI5" s="576"/>
      <c r="DJ5" s="576"/>
      <c r="DK5" s="576"/>
      <c r="DL5" s="576"/>
      <c r="DM5" s="576"/>
      <c r="DN5" s="576"/>
      <c r="DO5" s="576"/>
      <c r="DP5" s="577"/>
      <c r="DQ5" s="575" t="s">
        <v>213</v>
      </c>
      <c r="DR5" s="576"/>
      <c r="DS5" s="576"/>
      <c r="DT5" s="576"/>
      <c r="DU5" s="576"/>
      <c r="DV5" s="576"/>
      <c r="DW5" s="576"/>
      <c r="DX5" s="576"/>
      <c r="DY5" s="576"/>
      <c r="DZ5" s="576"/>
      <c r="EA5" s="576"/>
      <c r="EB5" s="576"/>
      <c r="EC5" s="577"/>
    </row>
    <row r="6" spans="2:143" ht="11.25" customHeight="1" x14ac:dyDescent="0.15">
      <c r="B6" s="590" t="s">
        <v>214</v>
      </c>
      <c r="C6" s="591"/>
      <c r="D6" s="591"/>
      <c r="E6" s="591"/>
      <c r="F6" s="591"/>
      <c r="G6" s="591"/>
      <c r="H6" s="591"/>
      <c r="I6" s="591"/>
      <c r="J6" s="591"/>
      <c r="K6" s="591"/>
      <c r="L6" s="591"/>
      <c r="M6" s="591"/>
      <c r="N6" s="591"/>
      <c r="O6" s="591"/>
      <c r="P6" s="591"/>
      <c r="Q6" s="592"/>
      <c r="R6" s="593">
        <v>77897</v>
      </c>
      <c r="S6" s="594"/>
      <c r="T6" s="594"/>
      <c r="U6" s="594"/>
      <c r="V6" s="594"/>
      <c r="W6" s="594"/>
      <c r="X6" s="594"/>
      <c r="Y6" s="595"/>
      <c r="Z6" s="596">
        <v>1.1000000000000001</v>
      </c>
      <c r="AA6" s="596"/>
      <c r="AB6" s="596"/>
      <c r="AC6" s="596"/>
      <c r="AD6" s="597">
        <v>77897</v>
      </c>
      <c r="AE6" s="597"/>
      <c r="AF6" s="597"/>
      <c r="AG6" s="597"/>
      <c r="AH6" s="597"/>
      <c r="AI6" s="597"/>
      <c r="AJ6" s="597"/>
      <c r="AK6" s="597"/>
      <c r="AL6" s="598">
        <v>2.1</v>
      </c>
      <c r="AM6" s="599"/>
      <c r="AN6" s="599"/>
      <c r="AO6" s="600"/>
      <c r="AP6" s="590" t="s">
        <v>215</v>
      </c>
      <c r="AQ6" s="591"/>
      <c r="AR6" s="591"/>
      <c r="AS6" s="591"/>
      <c r="AT6" s="591"/>
      <c r="AU6" s="591"/>
      <c r="AV6" s="591"/>
      <c r="AW6" s="591"/>
      <c r="AX6" s="591"/>
      <c r="AY6" s="591"/>
      <c r="AZ6" s="591"/>
      <c r="BA6" s="591"/>
      <c r="BB6" s="591"/>
      <c r="BC6" s="591"/>
      <c r="BD6" s="591"/>
      <c r="BE6" s="591"/>
      <c r="BF6" s="592"/>
      <c r="BG6" s="593">
        <v>475737</v>
      </c>
      <c r="BH6" s="594"/>
      <c r="BI6" s="594"/>
      <c r="BJ6" s="594"/>
      <c r="BK6" s="594"/>
      <c r="BL6" s="594"/>
      <c r="BM6" s="594"/>
      <c r="BN6" s="595"/>
      <c r="BO6" s="596">
        <v>100</v>
      </c>
      <c r="BP6" s="596"/>
      <c r="BQ6" s="596"/>
      <c r="BR6" s="596"/>
      <c r="BS6" s="597" t="s">
        <v>210</v>
      </c>
      <c r="BT6" s="597"/>
      <c r="BU6" s="597"/>
      <c r="BV6" s="597"/>
      <c r="BW6" s="597"/>
      <c r="BX6" s="597"/>
      <c r="BY6" s="597"/>
      <c r="BZ6" s="597"/>
      <c r="CA6" s="597"/>
      <c r="CB6" s="601"/>
      <c r="CD6" s="604" t="s">
        <v>216</v>
      </c>
      <c r="CE6" s="605"/>
      <c r="CF6" s="605"/>
      <c r="CG6" s="605"/>
      <c r="CH6" s="605"/>
      <c r="CI6" s="605"/>
      <c r="CJ6" s="605"/>
      <c r="CK6" s="605"/>
      <c r="CL6" s="605"/>
      <c r="CM6" s="605"/>
      <c r="CN6" s="605"/>
      <c r="CO6" s="605"/>
      <c r="CP6" s="605"/>
      <c r="CQ6" s="606"/>
      <c r="CR6" s="593">
        <v>75177</v>
      </c>
      <c r="CS6" s="594"/>
      <c r="CT6" s="594"/>
      <c r="CU6" s="594"/>
      <c r="CV6" s="594"/>
      <c r="CW6" s="594"/>
      <c r="CX6" s="594"/>
      <c r="CY6" s="595"/>
      <c r="CZ6" s="596">
        <v>1.2</v>
      </c>
      <c r="DA6" s="596"/>
      <c r="DB6" s="596"/>
      <c r="DC6" s="596"/>
      <c r="DD6" s="602" t="s">
        <v>210</v>
      </c>
      <c r="DE6" s="594"/>
      <c r="DF6" s="594"/>
      <c r="DG6" s="594"/>
      <c r="DH6" s="594"/>
      <c r="DI6" s="594"/>
      <c r="DJ6" s="594"/>
      <c r="DK6" s="594"/>
      <c r="DL6" s="594"/>
      <c r="DM6" s="594"/>
      <c r="DN6" s="594"/>
      <c r="DO6" s="594"/>
      <c r="DP6" s="595"/>
      <c r="DQ6" s="602">
        <v>75177</v>
      </c>
      <c r="DR6" s="594"/>
      <c r="DS6" s="594"/>
      <c r="DT6" s="594"/>
      <c r="DU6" s="594"/>
      <c r="DV6" s="594"/>
      <c r="DW6" s="594"/>
      <c r="DX6" s="594"/>
      <c r="DY6" s="594"/>
      <c r="DZ6" s="594"/>
      <c r="EA6" s="594"/>
      <c r="EB6" s="594"/>
      <c r="EC6" s="603"/>
    </row>
    <row r="7" spans="2:143" ht="11.25" customHeight="1" x14ac:dyDescent="0.15">
      <c r="B7" s="590" t="s">
        <v>217</v>
      </c>
      <c r="C7" s="591"/>
      <c r="D7" s="591"/>
      <c r="E7" s="591"/>
      <c r="F7" s="591"/>
      <c r="G7" s="591"/>
      <c r="H7" s="591"/>
      <c r="I7" s="591"/>
      <c r="J7" s="591"/>
      <c r="K7" s="591"/>
      <c r="L7" s="591"/>
      <c r="M7" s="591"/>
      <c r="N7" s="591"/>
      <c r="O7" s="591"/>
      <c r="P7" s="591"/>
      <c r="Q7" s="592"/>
      <c r="R7" s="593">
        <v>707</v>
      </c>
      <c r="S7" s="594"/>
      <c r="T7" s="594"/>
      <c r="U7" s="594"/>
      <c r="V7" s="594"/>
      <c r="W7" s="594"/>
      <c r="X7" s="594"/>
      <c r="Y7" s="595"/>
      <c r="Z7" s="596">
        <v>0</v>
      </c>
      <c r="AA7" s="596"/>
      <c r="AB7" s="596"/>
      <c r="AC7" s="596"/>
      <c r="AD7" s="597">
        <v>707</v>
      </c>
      <c r="AE7" s="597"/>
      <c r="AF7" s="597"/>
      <c r="AG7" s="597"/>
      <c r="AH7" s="597"/>
      <c r="AI7" s="597"/>
      <c r="AJ7" s="597"/>
      <c r="AK7" s="597"/>
      <c r="AL7" s="598">
        <v>0</v>
      </c>
      <c r="AM7" s="599"/>
      <c r="AN7" s="599"/>
      <c r="AO7" s="600"/>
      <c r="AP7" s="590" t="s">
        <v>218</v>
      </c>
      <c r="AQ7" s="591"/>
      <c r="AR7" s="591"/>
      <c r="AS7" s="591"/>
      <c r="AT7" s="591"/>
      <c r="AU7" s="591"/>
      <c r="AV7" s="591"/>
      <c r="AW7" s="591"/>
      <c r="AX7" s="591"/>
      <c r="AY7" s="591"/>
      <c r="AZ7" s="591"/>
      <c r="BA7" s="591"/>
      <c r="BB7" s="591"/>
      <c r="BC7" s="591"/>
      <c r="BD7" s="591"/>
      <c r="BE7" s="591"/>
      <c r="BF7" s="592"/>
      <c r="BG7" s="593">
        <v>186172</v>
      </c>
      <c r="BH7" s="594"/>
      <c r="BI7" s="594"/>
      <c r="BJ7" s="594"/>
      <c r="BK7" s="594"/>
      <c r="BL7" s="594"/>
      <c r="BM7" s="594"/>
      <c r="BN7" s="595"/>
      <c r="BO7" s="596">
        <v>39.1</v>
      </c>
      <c r="BP7" s="596"/>
      <c r="BQ7" s="596"/>
      <c r="BR7" s="596"/>
      <c r="BS7" s="597" t="s">
        <v>210</v>
      </c>
      <c r="BT7" s="597"/>
      <c r="BU7" s="597"/>
      <c r="BV7" s="597"/>
      <c r="BW7" s="597"/>
      <c r="BX7" s="597"/>
      <c r="BY7" s="597"/>
      <c r="BZ7" s="597"/>
      <c r="CA7" s="597"/>
      <c r="CB7" s="601"/>
      <c r="CD7" s="607" t="s">
        <v>219</v>
      </c>
      <c r="CE7" s="608"/>
      <c r="CF7" s="608"/>
      <c r="CG7" s="608"/>
      <c r="CH7" s="608"/>
      <c r="CI7" s="608"/>
      <c r="CJ7" s="608"/>
      <c r="CK7" s="608"/>
      <c r="CL7" s="608"/>
      <c r="CM7" s="608"/>
      <c r="CN7" s="608"/>
      <c r="CO7" s="608"/>
      <c r="CP7" s="608"/>
      <c r="CQ7" s="609"/>
      <c r="CR7" s="593">
        <v>1465583</v>
      </c>
      <c r="CS7" s="594"/>
      <c r="CT7" s="594"/>
      <c r="CU7" s="594"/>
      <c r="CV7" s="594"/>
      <c r="CW7" s="594"/>
      <c r="CX7" s="594"/>
      <c r="CY7" s="595"/>
      <c r="CZ7" s="596">
        <v>22.9</v>
      </c>
      <c r="DA7" s="596"/>
      <c r="DB7" s="596"/>
      <c r="DC7" s="596"/>
      <c r="DD7" s="602">
        <v>261142</v>
      </c>
      <c r="DE7" s="594"/>
      <c r="DF7" s="594"/>
      <c r="DG7" s="594"/>
      <c r="DH7" s="594"/>
      <c r="DI7" s="594"/>
      <c r="DJ7" s="594"/>
      <c r="DK7" s="594"/>
      <c r="DL7" s="594"/>
      <c r="DM7" s="594"/>
      <c r="DN7" s="594"/>
      <c r="DO7" s="594"/>
      <c r="DP7" s="595"/>
      <c r="DQ7" s="602">
        <v>1082127</v>
      </c>
      <c r="DR7" s="594"/>
      <c r="DS7" s="594"/>
      <c r="DT7" s="594"/>
      <c r="DU7" s="594"/>
      <c r="DV7" s="594"/>
      <c r="DW7" s="594"/>
      <c r="DX7" s="594"/>
      <c r="DY7" s="594"/>
      <c r="DZ7" s="594"/>
      <c r="EA7" s="594"/>
      <c r="EB7" s="594"/>
      <c r="EC7" s="603"/>
    </row>
    <row r="8" spans="2:143" ht="11.25" customHeight="1" x14ac:dyDescent="0.15">
      <c r="B8" s="590" t="s">
        <v>220</v>
      </c>
      <c r="C8" s="591"/>
      <c r="D8" s="591"/>
      <c r="E8" s="591"/>
      <c r="F8" s="591"/>
      <c r="G8" s="591"/>
      <c r="H8" s="591"/>
      <c r="I8" s="591"/>
      <c r="J8" s="591"/>
      <c r="K8" s="591"/>
      <c r="L8" s="591"/>
      <c r="M8" s="591"/>
      <c r="N8" s="591"/>
      <c r="O8" s="591"/>
      <c r="P8" s="591"/>
      <c r="Q8" s="592"/>
      <c r="R8" s="593">
        <v>1306</v>
      </c>
      <c r="S8" s="594"/>
      <c r="T8" s="594"/>
      <c r="U8" s="594"/>
      <c r="V8" s="594"/>
      <c r="W8" s="594"/>
      <c r="X8" s="594"/>
      <c r="Y8" s="595"/>
      <c r="Z8" s="596">
        <v>0</v>
      </c>
      <c r="AA8" s="596"/>
      <c r="AB8" s="596"/>
      <c r="AC8" s="596"/>
      <c r="AD8" s="597">
        <v>1306</v>
      </c>
      <c r="AE8" s="597"/>
      <c r="AF8" s="597"/>
      <c r="AG8" s="597"/>
      <c r="AH8" s="597"/>
      <c r="AI8" s="597"/>
      <c r="AJ8" s="597"/>
      <c r="AK8" s="597"/>
      <c r="AL8" s="598">
        <v>0</v>
      </c>
      <c r="AM8" s="599"/>
      <c r="AN8" s="599"/>
      <c r="AO8" s="600"/>
      <c r="AP8" s="590" t="s">
        <v>221</v>
      </c>
      <c r="AQ8" s="591"/>
      <c r="AR8" s="591"/>
      <c r="AS8" s="591"/>
      <c r="AT8" s="591"/>
      <c r="AU8" s="591"/>
      <c r="AV8" s="591"/>
      <c r="AW8" s="591"/>
      <c r="AX8" s="591"/>
      <c r="AY8" s="591"/>
      <c r="AZ8" s="591"/>
      <c r="BA8" s="591"/>
      <c r="BB8" s="591"/>
      <c r="BC8" s="591"/>
      <c r="BD8" s="591"/>
      <c r="BE8" s="591"/>
      <c r="BF8" s="592"/>
      <c r="BG8" s="593">
        <v>9596</v>
      </c>
      <c r="BH8" s="594"/>
      <c r="BI8" s="594"/>
      <c r="BJ8" s="594"/>
      <c r="BK8" s="594"/>
      <c r="BL8" s="594"/>
      <c r="BM8" s="594"/>
      <c r="BN8" s="595"/>
      <c r="BO8" s="596">
        <v>2</v>
      </c>
      <c r="BP8" s="596"/>
      <c r="BQ8" s="596"/>
      <c r="BR8" s="596"/>
      <c r="BS8" s="602" t="s">
        <v>110</v>
      </c>
      <c r="BT8" s="594"/>
      <c r="BU8" s="594"/>
      <c r="BV8" s="594"/>
      <c r="BW8" s="594"/>
      <c r="BX8" s="594"/>
      <c r="BY8" s="594"/>
      <c r="BZ8" s="594"/>
      <c r="CA8" s="594"/>
      <c r="CB8" s="603"/>
      <c r="CD8" s="607" t="s">
        <v>222</v>
      </c>
      <c r="CE8" s="608"/>
      <c r="CF8" s="608"/>
      <c r="CG8" s="608"/>
      <c r="CH8" s="608"/>
      <c r="CI8" s="608"/>
      <c r="CJ8" s="608"/>
      <c r="CK8" s="608"/>
      <c r="CL8" s="608"/>
      <c r="CM8" s="608"/>
      <c r="CN8" s="608"/>
      <c r="CO8" s="608"/>
      <c r="CP8" s="608"/>
      <c r="CQ8" s="609"/>
      <c r="CR8" s="593">
        <v>1239622</v>
      </c>
      <c r="CS8" s="594"/>
      <c r="CT8" s="594"/>
      <c r="CU8" s="594"/>
      <c r="CV8" s="594"/>
      <c r="CW8" s="594"/>
      <c r="CX8" s="594"/>
      <c r="CY8" s="595"/>
      <c r="CZ8" s="596">
        <v>19.399999999999999</v>
      </c>
      <c r="DA8" s="596"/>
      <c r="DB8" s="596"/>
      <c r="DC8" s="596"/>
      <c r="DD8" s="602">
        <v>52535</v>
      </c>
      <c r="DE8" s="594"/>
      <c r="DF8" s="594"/>
      <c r="DG8" s="594"/>
      <c r="DH8" s="594"/>
      <c r="DI8" s="594"/>
      <c r="DJ8" s="594"/>
      <c r="DK8" s="594"/>
      <c r="DL8" s="594"/>
      <c r="DM8" s="594"/>
      <c r="DN8" s="594"/>
      <c r="DO8" s="594"/>
      <c r="DP8" s="595"/>
      <c r="DQ8" s="602">
        <v>727217</v>
      </c>
      <c r="DR8" s="594"/>
      <c r="DS8" s="594"/>
      <c r="DT8" s="594"/>
      <c r="DU8" s="594"/>
      <c r="DV8" s="594"/>
      <c r="DW8" s="594"/>
      <c r="DX8" s="594"/>
      <c r="DY8" s="594"/>
      <c r="DZ8" s="594"/>
      <c r="EA8" s="594"/>
      <c r="EB8" s="594"/>
      <c r="EC8" s="603"/>
    </row>
    <row r="9" spans="2:143" ht="11.25" customHeight="1" x14ac:dyDescent="0.15">
      <c r="B9" s="590" t="s">
        <v>223</v>
      </c>
      <c r="C9" s="591"/>
      <c r="D9" s="591"/>
      <c r="E9" s="591"/>
      <c r="F9" s="591"/>
      <c r="G9" s="591"/>
      <c r="H9" s="591"/>
      <c r="I9" s="591"/>
      <c r="J9" s="591"/>
      <c r="K9" s="591"/>
      <c r="L9" s="591"/>
      <c r="M9" s="591"/>
      <c r="N9" s="591"/>
      <c r="O9" s="591"/>
      <c r="P9" s="591"/>
      <c r="Q9" s="592"/>
      <c r="R9" s="593">
        <v>1091</v>
      </c>
      <c r="S9" s="594"/>
      <c r="T9" s="594"/>
      <c r="U9" s="594"/>
      <c r="V9" s="594"/>
      <c r="W9" s="594"/>
      <c r="X9" s="594"/>
      <c r="Y9" s="595"/>
      <c r="Z9" s="596">
        <v>0</v>
      </c>
      <c r="AA9" s="596"/>
      <c r="AB9" s="596"/>
      <c r="AC9" s="596"/>
      <c r="AD9" s="597">
        <v>1091</v>
      </c>
      <c r="AE9" s="597"/>
      <c r="AF9" s="597"/>
      <c r="AG9" s="597"/>
      <c r="AH9" s="597"/>
      <c r="AI9" s="597"/>
      <c r="AJ9" s="597"/>
      <c r="AK9" s="597"/>
      <c r="AL9" s="598">
        <v>0</v>
      </c>
      <c r="AM9" s="599"/>
      <c r="AN9" s="599"/>
      <c r="AO9" s="600"/>
      <c r="AP9" s="590" t="s">
        <v>224</v>
      </c>
      <c r="AQ9" s="591"/>
      <c r="AR9" s="591"/>
      <c r="AS9" s="591"/>
      <c r="AT9" s="591"/>
      <c r="AU9" s="591"/>
      <c r="AV9" s="591"/>
      <c r="AW9" s="591"/>
      <c r="AX9" s="591"/>
      <c r="AY9" s="591"/>
      <c r="AZ9" s="591"/>
      <c r="BA9" s="591"/>
      <c r="BB9" s="591"/>
      <c r="BC9" s="591"/>
      <c r="BD9" s="591"/>
      <c r="BE9" s="591"/>
      <c r="BF9" s="592"/>
      <c r="BG9" s="593">
        <v>154643</v>
      </c>
      <c r="BH9" s="594"/>
      <c r="BI9" s="594"/>
      <c r="BJ9" s="594"/>
      <c r="BK9" s="594"/>
      <c r="BL9" s="594"/>
      <c r="BM9" s="594"/>
      <c r="BN9" s="595"/>
      <c r="BO9" s="596">
        <v>32.5</v>
      </c>
      <c r="BP9" s="596"/>
      <c r="BQ9" s="596"/>
      <c r="BR9" s="596"/>
      <c r="BS9" s="602" t="s">
        <v>110</v>
      </c>
      <c r="BT9" s="594"/>
      <c r="BU9" s="594"/>
      <c r="BV9" s="594"/>
      <c r="BW9" s="594"/>
      <c r="BX9" s="594"/>
      <c r="BY9" s="594"/>
      <c r="BZ9" s="594"/>
      <c r="CA9" s="594"/>
      <c r="CB9" s="603"/>
      <c r="CD9" s="607" t="s">
        <v>225</v>
      </c>
      <c r="CE9" s="608"/>
      <c r="CF9" s="608"/>
      <c r="CG9" s="608"/>
      <c r="CH9" s="608"/>
      <c r="CI9" s="608"/>
      <c r="CJ9" s="608"/>
      <c r="CK9" s="608"/>
      <c r="CL9" s="608"/>
      <c r="CM9" s="608"/>
      <c r="CN9" s="608"/>
      <c r="CO9" s="608"/>
      <c r="CP9" s="608"/>
      <c r="CQ9" s="609"/>
      <c r="CR9" s="593">
        <v>1018751</v>
      </c>
      <c r="CS9" s="594"/>
      <c r="CT9" s="594"/>
      <c r="CU9" s="594"/>
      <c r="CV9" s="594"/>
      <c r="CW9" s="594"/>
      <c r="CX9" s="594"/>
      <c r="CY9" s="595"/>
      <c r="CZ9" s="596">
        <v>15.9</v>
      </c>
      <c r="DA9" s="596"/>
      <c r="DB9" s="596"/>
      <c r="DC9" s="596"/>
      <c r="DD9" s="602">
        <v>375932</v>
      </c>
      <c r="DE9" s="594"/>
      <c r="DF9" s="594"/>
      <c r="DG9" s="594"/>
      <c r="DH9" s="594"/>
      <c r="DI9" s="594"/>
      <c r="DJ9" s="594"/>
      <c r="DK9" s="594"/>
      <c r="DL9" s="594"/>
      <c r="DM9" s="594"/>
      <c r="DN9" s="594"/>
      <c r="DO9" s="594"/>
      <c r="DP9" s="595"/>
      <c r="DQ9" s="602">
        <v>610673</v>
      </c>
      <c r="DR9" s="594"/>
      <c r="DS9" s="594"/>
      <c r="DT9" s="594"/>
      <c r="DU9" s="594"/>
      <c r="DV9" s="594"/>
      <c r="DW9" s="594"/>
      <c r="DX9" s="594"/>
      <c r="DY9" s="594"/>
      <c r="DZ9" s="594"/>
      <c r="EA9" s="594"/>
      <c r="EB9" s="594"/>
      <c r="EC9" s="603"/>
    </row>
    <row r="10" spans="2:143" ht="11.25" customHeight="1" x14ac:dyDescent="0.15">
      <c r="B10" s="590" t="s">
        <v>226</v>
      </c>
      <c r="C10" s="591"/>
      <c r="D10" s="591"/>
      <c r="E10" s="591"/>
      <c r="F10" s="591"/>
      <c r="G10" s="591"/>
      <c r="H10" s="591"/>
      <c r="I10" s="591"/>
      <c r="J10" s="591"/>
      <c r="K10" s="591"/>
      <c r="L10" s="591"/>
      <c r="M10" s="591"/>
      <c r="N10" s="591"/>
      <c r="O10" s="591"/>
      <c r="P10" s="591"/>
      <c r="Q10" s="592"/>
      <c r="R10" s="593">
        <v>118906</v>
      </c>
      <c r="S10" s="594"/>
      <c r="T10" s="594"/>
      <c r="U10" s="594"/>
      <c r="V10" s="594"/>
      <c r="W10" s="594"/>
      <c r="X10" s="594"/>
      <c r="Y10" s="595"/>
      <c r="Z10" s="596">
        <v>1.7</v>
      </c>
      <c r="AA10" s="596"/>
      <c r="AB10" s="596"/>
      <c r="AC10" s="596"/>
      <c r="AD10" s="597">
        <v>118906</v>
      </c>
      <c r="AE10" s="597"/>
      <c r="AF10" s="597"/>
      <c r="AG10" s="597"/>
      <c r="AH10" s="597"/>
      <c r="AI10" s="597"/>
      <c r="AJ10" s="597"/>
      <c r="AK10" s="597"/>
      <c r="AL10" s="598">
        <v>3.2</v>
      </c>
      <c r="AM10" s="599"/>
      <c r="AN10" s="599"/>
      <c r="AO10" s="600"/>
      <c r="AP10" s="590" t="s">
        <v>227</v>
      </c>
      <c r="AQ10" s="591"/>
      <c r="AR10" s="591"/>
      <c r="AS10" s="591"/>
      <c r="AT10" s="591"/>
      <c r="AU10" s="591"/>
      <c r="AV10" s="591"/>
      <c r="AW10" s="591"/>
      <c r="AX10" s="591"/>
      <c r="AY10" s="591"/>
      <c r="AZ10" s="591"/>
      <c r="BA10" s="591"/>
      <c r="BB10" s="591"/>
      <c r="BC10" s="591"/>
      <c r="BD10" s="591"/>
      <c r="BE10" s="591"/>
      <c r="BF10" s="592"/>
      <c r="BG10" s="593">
        <v>13272</v>
      </c>
      <c r="BH10" s="594"/>
      <c r="BI10" s="594"/>
      <c r="BJ10" s="594"/>
      <c r="BK10" s="594"/>
      <c r="BL10" s="594"/>
      <c r="BM10" s="594"/>
      <c r="BN10" s="595"/>
      <c r="BO10" s="596">
        <v>2.8</v>
      </c>
      <c r="BP10" s="596"/>
      <c r="BQ10" s="596"/>
      <c r="BR10" s="596"/>
      <c r="BS10" s="602" t="s">
        <v>110</v>
      </c>
      <c r="BT10" s="594"/>
      <c r="BU10" s="594"/>
      <c r="BV10" s="594"/>
      <c r="BW10" s="594"/>
      <c r="BX10" s="594"/>
      <c r="BY10" s="594"/>
      <c r="BZ10" s="594"/>
      <c r="CA10" s="594"/>
      <c r="CB10" s="603"/>
      <c r="CD10" s="607" t="s">
        <v>228</v>
      </c>
      <c r="CE10" s="608"/>
      <c r="CF10" s="608"/>
      <c r="CG10" s="608"/>
      <c r="CH10" s="608"/>
      <c r="CI10" s="608"/>
      <c r="CJ10" s="608"/>
      <c r="CK10" s="608"/>
      <c r="CL10" s="608"/>
      <c r="CM10" s="608"/>
      <c r="CN10" s="608"/>
      <c r="CO10" s="608"/>
      <c r="CP10" s="608"/>
      <c r="CQ10" s="609"/>
      <c r="CR10" s="593">
        <v>12992</v>
      </c>
      <c r="CS10" s="594"/>
      <c r="CT10" s="594"/>
      <c r="CU10" s="594"/>
      <c r="CV10" s="594"/>
      <c r="CW10" s="594"/>
      <c r="CX10" s="594"/>
      <c r="CY10" s="595"/>
      <c r="CZ10" s="596">
        <v>0.2</v>
      </c>
      <c r="DA10" s="596"/>
      <c r="DB10" s="596"/>
      <c r="DC10" s="596"/>
      <c r="DD10" s="602" t="s">
        <v>110</v>
      </c>
      <c r="DE10" s="594"/>
      <c r="DF10" s="594"/>
      <c r="DG10" s="594"/>
      <c r="DH10" s="594"/>
      <c r="DI10" s="594"/>
      <c r="DJ10" s="594"/>
      <c r="DK10" s="594"/>
      <c r="DL10" s="594"/>
      <c r="DM10" s="594"/>
      <c r="DN10" s="594"/>
      <c r="DO10" s="594"/>
      <c r="DP10" s="595"/>
      <c r="DQ10" s="602">
        <v>12992</v>
      </c>
      <c r="DR10" s="594"/>
      <c r="DS10" s="594"/>
      <c r="DT10" s="594"/>
      <c r="DU10" s="594"/>
      <c r="DV10" s="594"/>
      <c r="DW10" s="594"/>
      <c r="DX10" s="594"/>
      <c r="DY10" s="594"/>
      <c r="DZ10" s="594"/>
      <c r="EA10" s="594"/>
      <c r="EB10" s="594"/>
      <c r="EC10" s="603"/>
    </row>
    <row r="11" spans="2:143" ht="11.25" customHeight="1" x14ac:dyDescent="0.15">
      <c r="B11" s="590" t="s">
        <v>229</v>
      </c>
      <c r="C11" s="591"/>
      <c r="D11" s="591"/>
      <c r="E11" s="591"/>
      <c r="F11" s="591"/>
      <c r="G11" s="591"/>
      <c r="H11" s="591"/>
      <c r="I11" s="591"/>
      <c r="J11" s="591"/>
      <c r="K11" s="591"/>
      <c r="L11" s="591"/>
      <c r="M11" s="591"/>
      <c r="N11" s="591"/>
      <c r="O11" s="591"/>
      <c r="P11" s="591"/>
      <c r="Q11" s="592"/>
      <c r="R11" s="593" t="s">
        <v>110</v>
      </c>
      <c r="S11" s="594"/>
      <c r="T11" s="594"/>
      <c r="U11" s="594"/>
      <c r="V11" s="594"/>
      <c r="W11" s="594"/>
      <c r="X11" s="594"/>
      <c r="Y11" s="595"/>
      <c r="Z11" s="596" t="s">
        <v>110</v>
      </c>
      <c r="AA11" s="596"/>
      <c r="AB11" s="596"/>
      <c r="AC11" s="596"/>
      <c r="AD11" s="597" t="s">
        <v>110</v>
      </c>
      <c r="AE11" s="597"/>
      <c r="AF11" s="597"/>
      <c r="AG11" s="597"/>
      <c r="AH11" s="597"/>
      <c r="AI11" s="597"/>
      <c r="AJ11" s="597"/>
      <c r="AK11" s="597"/>
      <c r="AL11" s="598" t="s">
        <v>110</v>
      </c>
      <c r="AM11" s="599"/>
      <c r="AN11" s="599"/>
      <c r="AO11" s="600"/>
      <c r="AP11" s="590" t="s">
        <v>230</v>
      </c>
      <c r="AQ11" s="591"/>
      <c r="AR11" s="591"/>
      <c r="AS11" s="591"/>
      <c r="AT11" s="591"/>
      <c r="AU11" s="591"/>
      <c r="AV11" s="591"/>
      <c r="AW11" s="591"/>
      <c r="AX11" s="591"/>
      <c r="AY11" s="591"/>
      <c r="AZ11" s="591"/>
      <c r="BA11" s="591"/>
      <c r="BB11" s="591"/>
      <c r="BC11" s="591"/>
      <c r="BD11" s="591"/>
      <c r="BE11" s="591"/>
      <c r="BF11" s="592"/>
      <c r="BG11" s="593">
        <v>8661</v>
      </c>
      <c r="BH11" s="594"/>
      <c r="BI11" s="594"/>
      <c r="BJ11" s="594"/>
      <c r="BK11" s="594"/>
      <c r="BL11" s="594"/>
      <c r="BM11" s="594"/>
      <c r="BN11" s="595"/>
      <c r="BO11" s="596">
        <v>1.8</v>
      </c>
      <c r="BP11" s="596"/>
      <c r="BQ11" s="596"/>
      <c r="BR11" s="596"/>
      <c r="BS11" s="602" t="s">
        <v>110</v>
      </c>
      <c r="BT11" s="594"/>
      <c r="BU11" s="594"/>
      <c r="BV11" s="594"/>
      <c r="BW11" s="594"/>
      <c r="BX11" s="594"/>
      <c r="BY11" s="594"/>
      <c r="BZ11" s="594"/>
      <c r="CA11" s="594"/>
      <c r="CB11" s="603"/>
      <c r="CD11" s="607" t="s">
        <v>231</v>
      </c>
      <c r="CE11" s="608"/>
      <c r="CF11" s="608"/>
      <c r="CG11" s="608"/>
      <c r="CH11" s="608"/>
      <c r="CI11" s="608"/>
      <c r="CJ11" s="608"/>
      <c r="CK11" s="608"/>
      <c r="CL11" s="608"/>
      <c r="CM11" s="608"/>
      <c r="CN11" s="608"/>
      <c r="CO11" s="608"/>
      <c r="CP11" s="608"/>
      <c r="CQ11" s="609"/>
      <c r="CR11" s="593">
        <v>539103</v>
      </c>
      <c r="CS11" s="594"/>
      <c r="CT11" s="594"/>
      <c r="CU11" s="594"/>
      <c r="CV11" s="594"/>
      <c r="CW11" s="594"/>
      <c r="CX11" s="594"/>
      <c r="CY11" s="595"/>
      <c r="CZ11" s="596">
        <v>8.4</v>
      </c>
      <c r="DA11" s="596"/>
      <c r="DB11" s="596"/>
      <c r="DC11" s="596"/>
      <c r="DD11" s="602">
        <v>111273</v>
      </c>
      <c r="DE11" s="594"/>
      <c r="DF11" s="594"/>
      <c r="DG11" s="594"/>
      <c r="DH11" s="594"/>
      <c r="DI11" s="594"/>
      <c r="DJ11" s="594"/>
      <c r="DK11" s="594"/>
      <c r="DL11" s="594"/>
      <c r="DM11" s="594"/>
      <c r="DN11" s="594"/>
      <c r="DO11" s="594"/>
      <c r="DP11" s="595"/>
      <c r="DQ11" s="602">
        <v>383941</v>
      </c>
      <c r="DR11" s="594"/>
      <c r="DS11" s="594"/>
      <c r="DT11" s="594"/>
      <c r="DU11" s="594"/>
      <c r="DV11" s="594"/>
      <c r="DW11" s="594"/>
      <c r="DX11" s="594"/>
      <c r="DY11" s="594"/>
      <c r="DZ11" s="594"/>
      <c r="EA11" s="594"/>
      <c r="EB11" s="594"/>
      <c r="EC11" s="603"/>
    </row>
    <row r="12" spans="2:143" ht="11.25" customHeight="1" x14ac:dyDescent="0.15">
      <c r="B12" s="590" t="s">
        <v>232</v>
      </c>
      <c r="C12" s="591"/>
      <c r="D12" s="591"/>
      <c r="E12" s="591"/>
      <c r="F12" s="591"/>
      <c r="G12" s="591"/>
      <c r="H12" s="591"/>
      <c r="I12" s="591"/>
      <c r="J12" s="591"/>
      <c r="K12" s="591"/>
      <c r="L12" s="591"/>
      <c r="M12" s="591"/>
      <c r="N12" s="591"/>
      <c r="O12" s="591"/>
      <c r="P12" s="591"/>
      <c r="Q12" s="592"/>
      <c r="R12" s="593" t="s">
        <v>110</v>
      </c>
      <c r="S12" s="594"/>
      <c r="T12" s="594"/>
      <c r="U12" s="594"/>
      <c r="V12" s="594"/>
      <c r="W12" s="594"/>
      <c r="X12" s="594"/>
      <c r="Y12" s="595"/>
      <c r="Z12" s="596" t="s">
        <v>110</v>
      </c>
      <c r="AA12" s="596"/>
      <c r="AB12" s="596"/>
      <c r="AC12" s="596"/>
      <c r="AD12" s="597" t="s">
        <v>110</v>
      </c>
      <c r="AE12" s="597"/>
      <c r="AF12" s="597"/>
      <c r="AG12" s="597"/>
      <c r="AH12" s="597"/>
      <c r="AI12" s="597"/>
      <c r="AJ12" s="597"/>
      <c r="AK12" s="597"/>
      <c r="AL12" s="598" t="s">
        <v>110</v>
      </c>
      <c r="AM12" s="599"/>
      <c r="AN12" s="599"/>
      <c r="AO12" s="600"/>
      <c r="AP12" s="590" t="s">
        <v>233</v>
      </c>
      <c r="AQ12" s="591"/>
      <c r="AR12" s="591"/>
      <c r="AS12" s="591"/>
      <c r="AT12" s="591"/>
      <c r="AU12" s="591"/>
      <c r="AV12" s="591"/>
      <c r="AW12" s="591"/>
      <c r="AX12" s="591"/>
      <c r="AY12" s="591"/>
      <c r="AZ12" s="591"/>
      <c r="BA12" s="591"/>
      <c r="BB12" s="591"/>
      <c r="BC12" s="591"/>
      <c r="BD12" s="591"/>
      <c r="BE12" s="591"/>
      <c r="BF12" s="592"/>
      <c r="BG12" s="593">
        <v>233820</v>
      </c>
      <c r="BH12" s="594"/>
      <c r="BI12" s="594"/>
      <c r="BJ12" s="594"/>
      <c r="BK12" s="594"/>
      <c r="BL12" s="594"/>
      <c r="BM12" s="594"/>
      <c r="BN12" s="595"/>
      <c r="BO12" s="596">
        <v>49.1</v>
      </c>
      <c r="BP12" s="596"/>
      <c r="BQ12" s="596"/>
      <c r="BR12" s="596"/>
      <c r="BS12" s="602" t="s">
        <v>110</v>
      </c>
      <c r="BT12" s="594"/>
      <c r="BU12" s="594"/>
      <c r="BV12" s="594"/>
      <c r="BW12" s="594"/>
      <c r="BX12" s="594"/>
      <c r="BY12" s="594"/>
      <c r="BZ12" s="594"/>
      <c r="CA12" s="594"/>
      <c r="CB12" s="603"/>
      <c r="CD12" s="607" t="s">
        <v>234</v>
      </c>
      <c r="CE12" s="608"/>
      <c r="CF12" s="608"/>
      <c r="CG12" s="608"/>
      <c r="CH12" s="608"/>
      <c r="CI12" s="608"/>
      <c r="CJ12" s="608"/>
      <c r="CK12" s="608"/>
      <c r="CL12" s="608"/>
      <c r="CM12" s="608"/>
      <c r="CN12" s="608"/>
      <c r="CO12" s="608"/>
      <c r="CP12" s="608"/>
      <c r="CQ12" s="609"/>
      <c r="CR12" s="593">
        <v>75812</v>
      </c>
      <c r="CS12" s="594"/>
      <c r="CT12" s="594"/>
      <c r="CU12" s="594"/>
      <c r="CV12" s="594"/>
      <c r="CW12" s="594"/>
      <c r="CX12" s="594"/>
      <c r="CY12" s="595"/>
      <c r="CZ12" s="596">
        <v>1.2</v>
      </c>
      <c r="DA12" s="596"/>
      <c r="DB12" s="596"/>
      <c r="DC12" s="596"/>
      <c r="DD12" s="602">
        <v>15957</v>
      </c>
      <c r="DE12" s="594"/>
      <c r="DF12" s="594"/>
      <c r="DG12" s="594"/>
      <c r="DH12" s="594"/>
      <c r="DI12" s="594"/>
      <c r="DJ12" s="594"/>
      <c r="DK12" s="594"/>
      <c r="DL12" s="594"/>
      <c r="DM12" s="594"/>
      <c r="DN12" s="594"/>
      <c r="DO12" s="594"/>
      <c r="DP12" s="595"/>
      <c r="DQ12" s="602">
        <v>53866</v>
      </c>
      <c r="DR12" s="594"/>
      <c r="DS12" s="594"/>
      <c r="DT12" s="594"/>
      <c r="DU12" s="594"/>
      <c r="DV12" s="594"/>
      <c r="DW12" s="594"/>
      <c r="DX12" s="594"/>
      <c r="DY12" s="594"/>
      <c r="DZ12" s="594"/>
      <c r="EA12" s="594"/>
      <c r="EB12" s="594"/>
      <c r="EC12" s="603"/>
    </row>
    <row r="13" spans="2:143" ht="11.25" customHeight="1" x14ac:dyDescent="0.15">
      <c r="B13" s="590" t="s">
        <v>235</v>
      </c>
      <c r="C13" s="591"/>
      <c r="D13" s="591"/>
      <c r="E13" s="591"/>
      <c r="F13" s="591"/>
      <c r="G13" s="591"/>
      <c r="H13" s="591"/>
      <c r="I13" s="591"/>
      <c r="J13" s="591"/>
      <c r="K13" s="591"/>
      <c r="L13" s="591"/>
      <c r="M13" s="591"/>
      <c r="N13" s="591"/>
      <c r="O13" s="591"/>
      <c r="P13" s="591"/>
      <c r="Q13" s="592"/>
      <c r="R13" s="593">
        <v>9709</v>
      </c>
      <c r="S13" s="594"/>
      <c r="T13" s="594"/>
      <c r="U13" s="594"/>
      <c r="V13" s="594"/>
      <c r="W13" s="594"/>
      <c r="X13" s="594"/>
      <c r="Y13" s="595"/>
      <c r="Z13" s="596">
        <v>0.1</v>
      </c>
      <c r="AA13" s="596"/>
      <c r="AB13" s="596"/>
      <c r="AC13" s="596"/>
      <c r="AD13" s="597">
        <v>9709</v>
      </c>
      <c r="AE13" s="597"/>
      <c r="AF13" s="597"/>
      <c r="AG13" s="597"/>
      <c r="AH13" s="597"/>
      <c r="AI13" s="597"/>
      <c r="AJ13" s="597"/>
      <c r="AK13" s="597"/>
      <c r="AL13" s="598">
        <v>0.3</v>
      </c>
      <c r="AM13" s="599"/>
      <c r="AN13" s="599"/>
      <c r="AO13" s="600"/>
      <c r="AP13" s="590" t="s">
        <v>236</v>
      </c>
      <c r="AQ13" s="591"/>
      <c r="AR13" s="591"/>
      <c r="AS13" s="591"/>
      <c r="AT13" s="591"/>
      <c r="AU13" s="591"/>
      <c r="AV13" s="591"/>
      <c r="AW13" s="591"/>
      <c r="AX13" s="591"/>
      <c r="AY13" s="591"/>
      <c r="AZ13" s="591"/>
      <c r="BA13" s="591"/>
      <c r="BB13" s="591"/>
      <c r="BC13" s="591"/>
      <c r="BD13" s="591"/>
      <c r="BE13" s="591"/>
      <c r="BF13" s="592"/>
      <c r="BG13" s="593">
        <v>233621</v>
      </c>
      <c r="BH13" s="594"/>
      <c r="BI13" s="594"/>
      <c r="BJ13" s="594"/>
      <c r="BK13" s="594"/>
      <c r="BL13" s="594"/>
      <c r="BM13" s="594"/>
      <c r="BN13" s="595"/>
      <c r="BO13" s="596">
        <v>49.1</v>
      </c>
      <c r="BP13" s="596"/>
      <c r="BQ13" s="596"/>
      <c r="BR13" s="596"/>
      <c r="BS13" s="602" t="s">
        <v>110</v>
      </c>
      <c r="BT13" s="594"/>
      <c r="BU13" s="594"/>
      <c r="BV13" s="594"/>
      <c r="BW13" s="594"/>
      <c r="BX13" s="594"/>
      <c r="BY13" s="594"/>
      <c r="BZ13" s="594"/>
      <c r="CA13" s="594"/>
      <c r="CB13" s="603"/>
      <c r="CD13" s="607" t="s">
        <v>237</v>
      </c>
      <c r="CE13" s="608"/>
      <c r="CF13" s="608"/>
      <c r="CG13" s="608"/>
      <c r="CH13" s="608"/>
      <c r="CI13" s="608"/>
      <c r="CJ13" s="608"/>
      <c r="CK13" s="608"/>
      <c r="CL13" s="608"/>
      <c r="CM13" s="608"/>
      <c r="CN13" s="608"/>
      <c r="CO13" s="608"/>
      <c r="CP13" s="608"/>
      <c r="CQ13" s="609"/>
      <c r="CR13" s="593">
        <v>355874</v>
      </c>
      <c r="CS13" s="594"/>
      <c r="CT13" s="594"/>
      <c r="CU13" s="594"/>
      <c r="CV13" s="594"/>
      <c r="CW13" s="594"/>
      <c r="CX13" s="594"/>
      <c r="CY13" s="595"/>
      <c r="CZ13" s="596">
        <v>5.6</v>
      </c>
      <c r="DA13" s="596"/>
      <c r="DB13" s="596"/>
      <c r="DC13" s="596"/>
      <c r="DD13" s="602">
        <v>197404</v>
      </c>
      <c r="DE13" s="594"/>
      <c r="DF13" s="594"/>
      <c r="DG13" s="594"/>
      <c r="DH13" s="594"/>
      <c r="DI13" s="594"/>
      <c r="DJ13" s="594"/>
      <c r="DK13" s="594"/>
      <c r="DL13" s="594"/>
      <c r="DM13" s="594"/>
      <c r="DN13" s="594"/>
      <c r="DO13" s="594"/>
      <c r="DP13" s="595"/>
      <c r="DQ13" s="602">
        <v>154523</v>
      </c>
      <c r="DR13" s="594"/>
      <c r="DS13" s="594"/>
      <c r="DT13" s="594"/>
      <c r="DU13" s="594"/>
      <c r="DV13" s="594"/>
      <c r="DW13" s="594"/>
      <c r="DX13" s="594"/>
      <c r="DY13" s="594"/>
      <c r="DZ13" s="594"/>
      <c r="EA13" s="594"/>
      <c r="EB13" s="594"/>
      <c r="EC13" s="603"/>
    </row>
    <row r="14" spans="2:143" ht="11.25" customHeight="1" x14ac:dyDescent="0.15">
      <c r="B14" s="590" t="s">
        <v>238</v>
      </c>
      <c r="C14" s="591"/>
      <c r="D14" s="591"/>
      <c r="E14" s="591"/>
      <c r="F14" s="591"/>
      <c r="G14" s="591"/>
      <c r="H14" s="591"/>
      <c r="I14" s="591"/>
      <c r="J14" s="591"/>
      <c r="K14" s="591"/>
      <c r="L14" s="591"/>
      <c r="M14" s="591"/>
      <c r="N14" s="591"/>
      <c r="O14" s="591"/>
      <c r="P14" s="591"/>
      <c r="Q14" s="592"/>
      <c r="R14" s="593" t="s">
        <v>110</v>
      </c>
      <c r="S14" s="594"/>
      <c r="T14" s="594"/>
      <c r="U14" s="594"/>
      <c r="V14" s="594"/>
      <c r="W14" s="594"/>
      <c r="X14" s="594"/>
      <c r="Y14" s="595"/>
      <c r="Z14" s="596" t="s">
        <v>110</v>
      </c>
      <c r="AA14" s="596"/>
      <c r="AB14" s="596"/>
      <c r="AC14" s="596"/>
      <c r="AD14" s="597" t="s">
        <v>110</v>
      </c>
      <c r="AE14" s="597"/>
      <c r="AF14" s="597"/>
      <c r="AG14" s="597"/>
      <c r="AH14" s="597"/>
      <c r="AI14" s="597"/>
      <c r="AJ14" s="597"/>
      <c r="AK14" s="597"/>
      <c r="AL14" s="598" t="s">
        <v>110</v>
      </c>
      <c r="AM14" s="599"/>
      <c r="AN14" s="599"/>
      <c r="AO14" s="600"/>
      <c r="AP14" s="590" t="s">
        <v>239</v>
      </c>
      <c r="AQ14" s="591"/>
      <c r="AR14" s="591"/>
      <c r="AS14" s="591"/>
      <c r="AT14" s="591"/>
      <c r="AU14" s="591"/>
      <c r="AV14" s="591"/>
      <c r="AW14" s="591"/>
      <c r="AX14" s="591"/>
      <c r="AY14" s="591"/>
      <c r="AZ14" s="591"/>
      <c r="BA14" s="591"/>
      <c r="BB14" s="591"/>
      <c r="BC14" s="591"/>
      <c r="BD14" s="591"/>
      <c r="BE14" s="591"/>
      <c r="BF14" s="592"/>
      <c r="BG14" s="593">
        <v>15959</v>
      </c>
      <c r="BH14" s="594"/>
      <c r="BI14" s="594"/>
      <c r="BJ14" s="594"/>
      <c r="BK14" s="594"/>
      <c r="BL14" s="594"/>
      <c r="BM14" s="594"/>
      <c r="BN14" s="595"/>
      <c r="BO14" s="596">
        <v>3.4</v>
      </c>
      <c r="BP14" s="596"/>
      <c r="BQ14" s="596"/>
      <c r="BR14" s="596"/>
      <c r="BS14" s="602" t="s">
        <v>110</v>
      </c>
      <c r="BT14" s="594"/>
      <c r="BU14" s="594"/>
      <c r="BV14" s="594"/>
      <c r="BW14" s="594"/>
      <c r="BX14" s="594"/>
      <c r="BY14" s="594"/>
      <c r="BZ14" s="594"/>
      <c r="CA14" s="594"/>
      <c r="CB14" s="603"/>
      <c r="CD14" s="607" t="s">
        <v>240</v>
      </c>
      <c r="CE14" s="608"/>
      <c r="CF14" s="608"/>
      <c r="CG14" s="608"/>
      <c r="CH14" s="608"/>
      <c r="CI14" s="608"/>
      <c r="CJ14" s="608"/>
      <c r="CK14" s="608"/>
      <c r="CL14" s="608"/>
      <c r="CM14" s="608"/>
      <c r="CN14" s="608"/>
      <c r="CO14" s="608"/>
      <c r="CP14" s="608"/>
      <c r="CQ14" s="609"/>
      <c r="CR14" s="593">
        <v>278437</v>
      </c>
      <c r="CS14" s="594"/>
      <c r="CT14" s="594"/>
      <c r="CU14" s="594"/>
      <c r="CV14" s="594"/>
      <c r="CW14" s="594"/>
      <c r="CX14" s="594"/>
      <c r="CY14" s="595"/>
      <c r="CZ14" s="596">
        <v>4.4000000000000004</v>
      </c>
      <c r="DA14" s="596"/>
      <c r="DB14" s="596"/>
      <c r="DC14" s="596"/>
      <c r="DD14" s="602">
        <v>41472</v>
      </c>
      <c r="DE14" s="594"/>
      <c r="DF14" s="594"/>
      <c r="DG14" s="594"/>
      <c r="DH14" s="594"/>
      <c r="DI14" s="594"/>
      <c r="DJ14" s="594"/>
      <c r="DK14" s="594"/>
      <c r="DL14" s="594"/>
      <c r="DM14" s="594"/>
      <c r="DN14" s="594"/>
      <c r="DO14" s="594"/>
      <c r="DP14" s="595"/>
      <c r="DQ14" s="602">
        <v>232063</v>
      </c>
      <c r="DR14" s="594"/>
      <c r="DS14" s="594"/>
      <c r="DT14" s="594"/>
      <c r="DU14" s="594"/>
      <c r="DV14" s="594"/>
      <c r="DW14" s="594"/>
      <c r="DX14" s="594"/>
      <c r="DY14" s="594"/>
      <c r="DZ14" s="594"/>
      <c r="EA14" s="594"/>
      <c r="EB14" s="594"/>
      <c r="EC14" s="603"/>
    </row>
    <row r="15" spans="2:143" ht="11.25" customHeight="1" x14ac:dyDescent="0.15">
      <c r="B15" s="590" t="s">
        <v>241</v>
      </c>
      <c r="C15" s="591"/>
      <c r="D15" s="591"/>
      <c r="E15" s="591"/>
      <c r="F15" s="591"/>
      <c r="G15" s="591"/>
      <c r="H15" s="591"/>
      <c r="I15" s="591"/>
      <c r="J15" s="591"/>
      <c r="K15" s="591"/>
      <c r="L15" s="591"/>
      <c r="M15" s="591"/>
      <c r="N15" s="591"/>
      <c r="O15" s="591"/>
      <c r="P15" s="591"/>
      <c r="Q15" s="592"/>
      <c r="R15" s="593">
        <v>1205</v>
      </c>
      <c r="S15" s="594"/>
      <c r="T15" s="594"/>
      <c r="U15" s="594"/>
      <c r="V15" s="594"/>
      <c r="W15" s="594"/>
      <c r="X15" s="594"/>
      <c r="Y15" s="595"/>
      <c r="Z15" s="596">
        <v>0</v>
      </c>
      <c r="AA15" s="596"/>
      <c r="AB15" s="596"/>
      <c r="AC15" s="596"/>
      <c r="AD15" s="597">
        <v>1205</v>
      </c>
      <c r="AE15" s="597"/>
      <c r="AF15" s="597"/>
      <c r="AG15" s="597"/>
      <c r="AH15" s="597"/>
      <c r="AI15" s="597"/>
      <c r="AJ15" s="597"/>
      <c r="AK15" s="597"/>
      <c r="AL15" s="598">
        <v>0</v>
      </c>
      <c r="AM15" s="599"/>
      <c r="AN15" s="599"/>
      <c r="AO15" s="600"/>
      <c r="AP15" s="590" t="s">
        <v>242</v>
      </c>
      <c r="AQ15" s="591"/>
      <c r="AR15" s="591"/>
      <c r="AS15" s="591"/>
      <c r="AT15" s="591"/>
      <c r="AU15" s="591"/>
      <c r="AV15" s="591"/>
      <c r="AW15" s="591"/>
      <c r="AX15" s="591"/>
      <c r="AY15" s="591"/>
      <c r="AZ15" s="591"/>
      <c r="BA15" s="591"/>
      <c r="BB15" s="591"/>
      <c r="BC15" s="591"/>
      <c r="BD15" s="591"/>
      <c r="BE15" s="591"/>
      <c r="BF15" s="592"/>
      <c r="BG15" s="593">
        <v>39786</v>
      </c>
      <c r="BH15" s="594"/>
      <c r="BI15" s="594"/>
      <c r="BJ15" s="594"/>
      <c r="BK15" s="594"/>
      <c r="BL15" s="594"/>
      <c r="BM15" s="594"/>
      <c r="BN15" s="595"/>
      <c r="BO15" s="596">
        <v>8.4</v>
      </c>
      <c r="BP15" s="596"/>
      <c r="BQ15" s="596"/>
      <c r="BR15" s="596"/>
      <c r="BS15" s="602" t="s">
        <v>110</v>
      </c>
      <c r="BT15" s="594"/>
      <c r="BU15" s="594"/>
      <c r="BV15" s="594"/>
      <c r="BW15" s="594"/>
      <c r="BX15" s="594"/>
      <c r="BY15" s="594"/>
      <c r="BZ15" s="594"/>
      <c r="CA15" s="594"/>
      <c r="CB15" s="603"/>
      <c r="CD15" s="607" t="s">
        <v>243</v>
      </c>
      <c r="CE15" s="608"/>
      <c r="CF15" s="608"/>
      <c r="CG15" s="608"/>
      <c r="CH15" s="608"/>
      <c r="CI15" s="608"/>
      <c r="CJ15" s="608"/>
      <c r="CK15" s="608"/>
      <c r="CL15" s="608"/>
      <c r="CM15" s="608"/>
      <c r="CN15" s="608"/>
      <c r="CO15" s="608"/>
      <c r="CP15" s="608"/>
      <c r="CQ15" s="609"/>
      <c r="CR15" s="593">
        <v>706702</v>
      </c>
      <c r="CS15" s="594"/>
      <c r="CT15" s="594"/>
      <c r="CU15" s="594"/>
      <c r="CV15" s="594"/>
      <c r="CW15" s="594"/>
      <c r="CX15" s="594"/>
      <c r="CY15" s="595"/>
      <c r="CZ15" s="596">
        <v>11</v>
      </c>
      <c r="DA15" s="596"/>
      <c r="DB15" s="596"/>
      <c r="DC15" s="596"/>
      <c r="DD15" s="602">
        <v>375590</v>
      </c>
      <c r="DE15" s="594"/>
      <c r="DF15" s="594"/>
      <c r="DG15" s="594"/>
      <c r="DH15" s="594"/>
      <c r="DI15" s="594"/>
      <c r="DJ15" s="594"/>
      <c r="DK15" s="594"/>
      <c r="DL15" s="594"/>
      <c r="DM15" s="594"/>
      <c r="DN15" s="594"/>
      <c r="DO15" s="594"/>
      <c r="DP15" s="595"/>
      <c r="DQ15" s="602">
        <v>317333</v>
      </c>
      <c r="DR15" s="594"/>
      <c r="DS15" s="594"/>
      <c r="DT15" s="594"/>
      <c r="DU15" s="594"/>
      <c r="DV15" s="594"/>
      <c r="DW15" s="594"/>
      <c r="DX15" s="594"/>
      <c r="DY15" s="594"/>
      <c r="DZ15" s="594"/>
      <c r="EA15" s="594"/>
      <c r="EB15" s="594"/>
      <c r="EC15" s="603"/>
    </row>
    <row r="16" spans="2:143" ht="11.25" customHeight="1" x14ac:dyDescent="0.15">
      <c r="B16" s="590" t="s">
        <v>244</v>
      </c>
      <c r="C16" s="591"/>
      <c r="D16" s="591"/>
      <c r="E16" s="591"/>
      <c r="F16" s="591"/>
      <c r="G16" s="591"/>
      <c r="H16" s="591"/>
      <c r="I16" s="591"/>
      <c r="J16" s="591"/>
      <c r="K16" s="591"/>
      <c r="L16" s="591"/>
      <c r="M16" s="591"/>
      <c r="N16" s="591"/>
      <c r="O16" s="591"/>
      <c r="P16" s="591"/>
      <c r="Q16" s="592"/>
      <c r="R16" s="593">
        <v>3546046</v>
      </c>
      <c r="S16" s="594"/>
      <c r="T16" s="594"/>
      <c r="U16" s="594"/>
      <c r="V16" s="594"/>
      <c r="W16" s="594"/>
      <c r="X16" s="594"/>
      <c r="Y16" s="595"/>
      <c r="Z16" s="596">
        <v>50.3</v>
      </c>
      <c r="AA16" s="596"/>
      <c r="AB16" s="596"/>
      <c r="AC16" s="596"/>
      <c r="AD16" s="597">
        <v>3074007</v>
      </c>
      <c r="AE16" s="597"/>
      <c r="AF16" s="597"/>
      <c r="AG16" s="597"/>
      <c r="AH16" s="597"/>
      <c r="AI16" s="597"/>
      <c r="AJ16" s="597"/>
      <c r="AK16" s="597"/>
      <c r="AL16" s="598">
        <v>81.5</v>
      </c>
      <c r="AM16" s="599"/>
      <c r="AN16" s="599"/>
      <c r="AO16" s="600"/>
      <c r="AP16" s="590" t="s">
        <v>245</v>
      </c>
      <c r="AQ16" s="591"/>
      <c r="AR16" s="591"/>
      <c r="AS16" s="591"/>
      <c r="AT16" s="591"/>
      <c r="AU16" s="591"/>
      <c r="AV16" s="591"/>
      <c r="AW16" s="591"/>
      <c r="AX16" s="591"/>
      <c r="AY16" s="591"/>
      <c r="AZ16" s="591"/>
      <c r="BA16" s="591"/>
      <c r="BB16" s="591"/>
      <c r="BC16" s="591"/>
      <c r="BD16" s="591"/>
      <c r="BE16" s="591"/>
      <c r="BF16" s="592"/>
      <c r="BG16" s="593" t="s">
        <v>110</v>
      </c>
      <c r="BH16" s="594"/>
      <c r="BI16" s="594"/>
      <c r="BJ16" s="594"/>
      <c r="BK16" s="594"/>
      <c r="BL16" s="594"/>
      <c r="BM16" s="594"/>
      <c r="BN16" s="595"/>
      <c r="BO16" s="596" t="s">
        <v>110</v>
      </c>
      <c r="BP16" s="596"/>
      <c r="BQ16" s="596"/>
      <c r="BR16" s="596"/>
      <c r="BS16" s="602" t="s">
        <v>110</v>
      </c>
      <c r="BT16" s="594"/>
      <c r="BU16" s="594"/>
      <c r="BV16" s="594"/>
      <c r="BW16" s="594"/>
      <c r="BX16" s="594"/>
      <c r="BY16" s="594"/>
      <c r="BZ16" s="594"/>
      <c r="CA16" s="594"/>
      <c r="CB16" s="603"/>
      <c r="CD16" s="607" t="s">
        <v>246</v>
      </c>
      <c r="CE16" s="608"/>
      <c r="CF16" s="608"/>
      <c r="CG16" s="608"/>
      <c r="CH16" s="608"/>
      <c r="CI16" s="608"/>
      <c r="CJ16" s="608"/>
      <c r="CK16" s="608"/>
      <c r="CL16" s="608"/>
      <c r="CM16" s="608"/>
      <c r="CN16" s="608"/>
      <c r="CO16" s="608"/>
      <c r="CP16" s="608"/>
      <c r="CQ16" s="609"/>
      <c r="CR16" s="593" t="s">
        <v>110</v>
      </c>
      <c r="CS16" s="594"/>
      <c r="CT16" s="594"/>
      <c r="CU16" s="594"/>
      <c r="CV16" s="594"/>
      <c r="CW16" s="594"/>
      <c r="CX16" s="594"/>
      <c r="CY16" s="595"/>
      <c r="CZ16" s="596" t="s">
        <v>110</v>
      </c>
      <c r="DA16" s="596"/>
      <c r="DB16" s="596"/>
      <c r="DC16" s="596"/>
      <c r="DD16" s="602" t="s">
        <v>110</v>
      </c>
      <c r="DE16" s="594"/>
      <c r="DF16" s="594"/>
      <c r="DG16" s="594"/>
      <c r="DH16" s="594"/>
      <c r="DI16" s="594"/>
      <c r="DJ16" s="594"/>
      <c r="DK16" s="594"/>
      <c r="DL16" s="594"/>
      <c r="DM16" s="594"/>
      <c r="DN16" s="594"/>
      <c r="DO16" s="594"/>
      <c r="DP16" s="595"/>
      <c r="DQ16" s="602" t="s">
        <v>110</v>
      </c>
      <c r="DR16" s="594"/>
      <c r="DS16" s="594"/>
      <c r="DT16" s="594"/>
      <c r="DU16" s="594"/>
      <c r="DV16" s="594"/>
      <c r="DW16" s="594"/>
      <c r="DX16" s="594"/>
      <c r="DY16" s="594"/>
      <c r="DZ16" s="594"/>
      <c r="EA16" s="594"/>
      <c r="EB16" s="594"/>
      <c r="EC16" s="603"/>
    </row>
    <row r="17" spans="2:133" ht="11.25" customHeight="1" x14ac:dyDescent="0.15">
      <c r="B17" s="590" t="s">
        <v>247</v>
      </c>
      <c r="C17" s="591"/>
      <c r="D17" s="591"/>
      <c r="E17" s="591"/>
      <c r="F17" s="591"/>
      <c r="G17" s="591"/>
      <c r="H17" s="591"/>
      <c r="I17" s="591"/>
      <c r="J17" s="591"/>
      <c r="K17" s="591"/>
      <c r="L17" s="591"/>
      <c r="M17" s="591"/>
      <c r="N17" s="591"/>
      <c r="O17" s="591"/>
      <c r="P17" s="591"/>
      <c r="Q17" s="592"/>
      <c r="R17" s="593">
        <v>3074007</v>
      </c>
      <c r="S17" s="594"/>
      <c r="T17" s="594"/>
      <c r="U17" s="594"/>
      <c r="V17" s="594"/>
      <c r="W17" s="594"/>
      <c r="X17" s="594"/>
      <c r="Y17" s="595"/>
      <c r="Z17" s="596">
        <v>43.6</v>
      </c>
      <c r="AA17" s="596"/>
      <c r="AB17" s="596"/>
      <c r="AC17" s="596"/>
      <c r="AD17" s="597">
        <v>3074007</v>
      </c>
      <c r="AE17" s="597"/>
      <c r="AF17" s="597"/>
      <c r="AG17" s="597"/>
      <c r="AH17" s="597"/>
      <c r="AI17" s="597"/>
      <c r="AJ17" s="597"/>
      <c r="AK17" s="597"/>
      <c r="AL17" s="598">
        <v>81.5</v>
      </c>
      <c r="AM17" s="599"/>
      <c r="AN17" s="599"/>
      <c r="AO17" s="600"/>
      <c r="AP17" s="590" t="s">
        <v>248</v>
      </c>
      <c r="AQ17" s="591"/>
      <c r="AR17" s="591"/>
      <c r="AS17" s="591"/>
      <c r="AT17" s="591"/>
      <c r="AU17" s="591"/>
      <c r="AV17" s="591"/>
      <c r="AW17" s="591"/>
      <c r="AX17" s="591"/>
      <c r="AY17" s="591"/>
      <c r="AZ17" s="591"/>
      <c r="BA17" s="591"/>
      <c r="BB17" s="591"/>
      <c r="BC17" s="591"/>
      <c r="BD17" s="591"/>
      <c r="BE17" s="591"/>
      <c r="BF17" s="592"/>
      <c r="BG17" s="593" t="s">
        <v>110</v>
      </c>
      <c r="BH17" s="594"/>
      <c r="BI17" s="594"/>
      <c r="BJ17" s="594"/>
      <c r="BK17" s="594"/>
      <c r="BL17" s="594"/>
      <c r="BM17" s="594"/>
      <c r="BN17" s="595"/>
      <c r="BO17" s="596" t="s">
        <v>110</v>
      </c>
      <c r="BP17" s="596"/>
      <c r="BQ17" s="596"/>
      <c r="BR17" s="596"/>
      <c r="BS17" s="602" t="s">
        <v>110</v>
      </c>
      <c r="BT17" s="594"/>
      <c r="BU17" s="594"/>
      <c r="BV17" s="594"/>
      <c r="BW17" s="594"/>
      <c r="BX17" s="594"/>
      <c r="BY17" s="594"/>
      <c r="BZ17" s="594"/>
      <c r="CA17" s="594"/>
      <c r="CB17" s="603"/>
      <c r="CD17" s="607" t="s">
        <v>249</v>
      </c>
      <c r="CE17" s="608"/>
      <c r="CF17" s="608"/>
      <c r="CG17" s="608"/>
      <c r="CH17" s="608"/>
      <c r="CI17" s="608"/>
      <c r="CJ17" s="608"/>
      <c r="CK17" s="608"/>
      <c r="CL17" s="608"/>
      <c r="CM17" s="608"/>
      <c r="CN17" s="608"/>
      <c r="CO17" s="608"/>
      <c r="CP17" s="608"/>
      <c r="CQ17" s="609"/>
      <c r="CR17" s="593">
        <v>628391</v>
      </c>
      <c r="CS17" s="594"/>
      <c r="CT17" s="594"/>
      <c r="CU17" s="594"/>
      <c r="CV17" s="594"/>
      <c r="CW17" s="594"/>
      <c r="CX17" s="594"/>
      <c r="CY17" s="595"/>
      <c r="CZ17" s="596">
        <v>9.8000000000000007</v>
      </c>
      <c r="DA17" s="596"/>
      <c r="DB17" s="596"/>
      <c r="DC17" s="596"/>
      <c r="DD17" s="602" t="s">
        <v>110</v>
      </c>
      <c r="DE17" s="594"/>
      <c r="DF17" s="594"/>
      <c r="DG17" s="594"/>
      <c r="DH17" s="594"/>
      <c r="DI17" s="594"/>
      <c r="DJ17" s="594"/>
      <c r="DK17" s="594"/>
      <c r="DL17" s="594"/>
      <c r="DM17" s="594"/>
      <c r="DN17" s="594"/>
      <c r="DO17" s="594"/>
      <c r="DP17" s="595"/>
      <c r="DQ17" s="602">
        <v>600725</v>
      </c>
      <c r="DR17" s="594"/>
      <c r="DS17" s="594"/>
      <c r="DT17" s="594"/>
      <c r="DU17" s="594"/>
      <c r="DV17" s="594"/>
      <c r="DW17" s="594"/>
      <c r="DX17" s="594"/>
      <c r="DY17" s="594"/>
      <c r="DZ17" s="594"/>
      <c r="EA17" s="594"/>
      <c r="EB17" s="594"/>
      <c r="EC17" s="603"/>
    </row>
    <row r="18" spans="2:133" ht="11.25" customHeight="1" x14ac:dyDescent="0.15">
      <c r="B18" s="590" t="s">
        <v>250</v>
      </c>
      <c r="C18" s="591"/>
      <c r="D18" s="591"/>
      <c r="E18" s="591"/>
      <c r="F18" s="591"/>
      <c r="G18" s="591"/>
      <c r="H18" s="591"/>
      <c r="I18" s="591"/>
      <c r="J18" s="591"/>
      <c r="K18" s="591"/>
      <c r="L18" s="591"/>
      <c r="M18" s="591"/>
      <c r="N18" s="591"/>
      <c r="O18" s="591"/>
      <c r="P18" s="591"/>
      <c r="Q18" s="592"/>
      <c r="R18" s="593">
        <v>418048</v>
      </c>
      <c r="S18" s="594"/>
      <c r="T18" s="594"/>
      <c r="U18" s="594"/>
      <c r="V18" s="594"/>
      <c r="W18" s="594"/>
      <c r="X18" s="594"/>
      <c r="Y18" s="595"/>
      <c r="Z18" s="596">
        <v>5.9</v>
      </c>
      <c r="AA18" s="596"/>
      <c r="AB18" s="596"/>
      <c r="AC18" s="596"/>
      <c r="AD18" s="597" t="s">
        <v>110</v>
      </c>
      <c r="AE18" s="597"/>
      <c r="AF18" s="597"/>
      <c r="AG18" s="597"/>
      <c r="AH18" s="597"/>
      <c r="AI18" s="597"/>
      <c r="AJ18" s="597"/>
      <c r="AK18" s="597"/>
      <c r="AL18" s="598" t="s">
        <v>110</v>
      </c>
      <c r="AM18" s="599"/>
      <c r="AN18" s="599"/>
      <c r="AO18" s="600"/>
      <c r="AP18" s="590" t="s">
        <v>251</v>
      </c>
      <c r="AQ18" s="591"/>
      <c r="AR18" s="591"/>
      <c r="AS18" s="591"/>
      <c r="AT18" s="591"/>
      <c r="AU18" s="591"/>
      <c r="AV18" s="591"/>
      <c r="AW18" s="591"/>
      <c r="AX18" s="591"/>
      <c r="AY18" s="591"/>
      <c r="AZ18" s="591"/>
      <c r="BA18" s="591"/>
      <c r="BB18" s="591"/>
      <c r="BC18" s="591"/>
      <c r="BD18" s="591"/>
      <c r="BE18" s="591"/>
      <c r="BF18" s="592"/>
      <c r="BG18" s="593" t="s">
        <v>110</v>
      </c>
      <c r="BH18" s="594"/>
      <c r="BI18" s="594"/>
      <c r="BJ18" s="594"/>
      <c r="BK18" s="594"/>
      <c r="BL18" s="594"/>
      <c r="BM18" s="594"/>
      <c r="BN18" s="595"/>
      <c r="BO18" s="596" t="s">
        <v>110</v>
      </c>
      <c r="BP18" s="596"/>
      <c r="BQ18" s="596"/>
      <c r="BR18" s="596"/>
      <c r="BS18" s="602" t="s">
        <v>110</v>
      </c>
      <c r="BT18" s="594"/>
      <c r="BU18" s="594"/>
      <c r="BV18" s="594"/>
      <c r="BW18" s="594"/>
      <c r="BX18" s="594"/>
      <c r="BY18" s="594"/>
      <c r="BZ18" s="594"/>
      <c r="CA18" s="594"/>
      <c r="CB18" s="603"/>
      <c r="CD18" s="607" t="s">
        <v>252</v>
      </c>
      <c r="CE18" s="608"/>
      <c r="CF18" s="608"/>
      <c r="CG18" s="608"/>
      <c r="CH18" s="608"/>
      <c r="CI18" s="608"/>
      <c r="CJ18" s="608"/>
      <c r="CK18" s="608"/>
      <c r="CL18" s="608"/>
      <c r="CM18" s="608"/>
      <c r="CN18" s="608"/>
      <c r="CO18" s="608"/>
      <c r="CP18" s="608"/>
      <c r="CQ18" s="609"/>
      <c r="CR18" s="593" t="s">
        <v>110</v>
      </c>
      <c r="CS18" s="594"/>
      <c r="CT18" s="594"/>
      <c r="CU18" s="594"/>
      <c r="CV18" s="594"/>
      <c r="CW18" s="594"/>
      <c r="CX18" s="594"/>
      <c r="CY18" s="595"/>
      <c r="CZ18" s="596" t="s">
        <v>110</v>
      </c>
      <c r="DA18" s="596"/>
      <c r="DB18" s="596"/>
      <c r="DC18" s="596"/>
      <c r="DD18" s="602" t="s">
        <v>110</v>
      </c>
      <c r="DE18" s="594"/>
      <c r="DF18" s="594"/>
      <c r="DG18" s="594"/>
      <c r="DH18" s="594"/>
      <c r="DI18" s="594"/>
      <c r="DJ18" s="594"/>
      <c r="DK18" s="594"/>
      <c r="DL18" s="594"/>
      <c r="DM18" s="594"/>
      <c r="DN18" s="594"/>
      <c r="DO18" s="594"/>
      <c r="DP18" s="595"/>
      <c r="DQ18" s="602" t="s">
        <v>110</v>
      </c>
      <c r="DR18" s="594"/>
      <c r="DS18" s="594"/>
      <c r="DT18" s="594"/>
      <c r="DU18" s="594"/>
      <c r="DV18" s="594"/>
      <c r="DW18" s="594"/>
      <c r="DX18" s="594"/>
      <c r="DY18" s="594"/>
      <c r="DZ18" s="594"/>
      <c r="EA18" s="594"/>
      <c r="EB18" s="594"/>
      <c r="EC18" s="603"/>
    </row>
    <row r="19" spans="2:133" ht="11.25" customHeight="1" x14ac:dyDescent="0.15">
      <c r="B19" s="590" t="s">
        <v>253</v>
      </c>
      <c r="C19" s="591"/>
      <c r="D19" s="591"/>
      <c r="E19" s="591"/>
      <c r="F19" s="591"/>
      <c r="G19" s="591"/>
      <c r="H19" s="591"/>
      <c r="I19" s="591"/>
      <c r="J19" s="591"/>
      <c r="K19" s="591"/>
      <c r="L19" s="591"/>
      <c r="M19" s="591"/>
      <c r="N19" s="591"/>
      <c r="O19" s="591"/>
      <c r="P19" s="591"/>
      <c r="Q19" s="592"/>
      <c r="R19" s="593">
        <v>53991</v>
      </c>
      <c r="S19" s="594"/>
      <c r="T19" s="594"/>
      <c r="U19" s="594"/>
      <c r="V19" s="594"/>
      <c r="W19" s="594"/>
      <c r="X19" s="594"/>
      <c r="Y19" s="595"/>
      <c r="Z19" s="596">
        <v>0.8</v>
      </c>
      <c r="AA19" s="596"/>
      <c r="AB19" s="596"/>
      <c r="AC19" s="596"/>
      <c r="AD19" s="597" t="s">
        <v>110</v>
      </c>
      <c r="AE19" s="597"/>
      <c r="AF19" s="597"/>
      <c r="AG19" s="597"/>
      <c r="AH19" s="597"/>
      <c r="AI19" s="597"/>
      <c r="AJ19" s="597"/>
      <c r="AK19" s="597"/>
      <c r="AL19" s="598" t="s">
        <v>110</v>
      </c>
      <c r="AM19" s="599"/>
      <c r="AN19" s="599"/>
      <c r="AO19" s="600"/>
      <c r="AP19" s="590" t="s">
        <v>254</v>
      </c>
      <c r="AQ19" s="591"/>
      <c r="AR19" s="591"/>
      <c r="AS19" s="591"/>
      <c r="AT19" s="591"/>
      <c r="AU19" s="591"/>
      <c r="AV19" s="591"/>
      <c r="AW19" s="591"/>
      <c r="AX19" s="591"/>
      <c r="AY19" s="591"/>
      <c r="AZ19" s="591"/>
      <c r="BA19" s="591"/>
      <c r="BB19" s="591"/>
      <c r="BC19" s="591"/>
      <c r="BD19" s="591"/>
      <c r="BE19" s="591"/>
      <c r="BF19" s="592"/>
      <c r="BG19" s="593" t="s">
        <v>110</v>
      </c>
      <c r="BH19" s="594"/>
      <c r="BI19" s="594"/>
      <c r="BJ19" s="594"/>
      <c r="BK19" s="594"/>
      <c r="BL19" s="594"/>
      <c r="BM19" s="594"/>
      <c r="BN19" s="595"/>
      <c r="BO19" s="596" t="s">
        <v>110</v>
      </c>
      <c r="BP19" s="596"/>
      <c r="BQ19" s="596"/>
      <c r="BR19" s="596"/>
      <c r="BS19" s="602" t="s">
        <v>110</v>
      </c>
      <c r="BT19" s="594"/>
      <c r="BU19" s="594"/>
      <c r="BV19" s="594"/>
      <c r="BW19" s="594"/>
      <c r="BX19" s="594"/>
      <c r="BY19" s="594"/>
      <c r="BZ19" s="594"/>
      <c r="CA19" s="594"/>
      <c r="CB19" s="603"/>
      <c r="CD19" s="607" t="s">
        <v>255</v>
      </c>
      <c r="CE19" s="608"/>
      <c r="CF19" s="608"/>
      <c r="CG19" s="608"/>
      <c r="CH19" s="608"/>
      <c r="CI19" s="608"/>
      <c r="CJ19" s="608"/>
      <c r="CK19" s="608"/>
      <c r="CL19" s="608"/>
      <c r="CM19" s="608"/>
      <c r="CN19" s="608"/>
      <c r="CO19" s="608"/>
      <c r="CP19" s="608"/>
      <c r="CQ19" s="609"/>
      <c r="CR19" s="593" t="s">
        <v>110</v>
      </c>
      <c r="CS19" s="594"/>
      <c r="CT19" s="594"/>
      <c r="CU19" s="594"/>
      <c r="CV19" s="594"/>
      <c r="CW19" s="594"/>
      <c r="CX19" s="594"/>
      <c r="CY19" s="595"/>
      <c r="CZ19" s="596" t="s">
        <v>110</v>
      </c>
      <c r="DA19" s="596"/>
      <c r="DB19" s="596"/>
      <c r="DC19" s="596"/>
      <c r="DD19" s="602" t="s">
        <v>110</v>
      </c>
      <c r="DE19" s="594"/>
      <c r="DF19" s="594"/>
      <c r="DG19" s="594"/>
      <c r="DH19" s="594"/>
      <c r="DI19" s="594"/>
      <c r="DJ19" s="594"/>
      <c r="DK19" s="594"/>
      <c r="DL19" s="594"/>
      <c r="DM19" s="594"/>
      <c r="DN19" s="594"/>
      <c r="DO19" s="594"/>
      <c r="DP19" s="595"/>
      <c r="DQ19" s="602" t="s">
        <v>110</v>
      </c>
      <c r="DR19" s="594"/>
      <c r="DS19" s="594"/>
      <c r="DT19" s="594"/>
      <c r="DU19" s="594"/>
      <c r="DV19" s="594"/>
      <c r="DW19" s="594"/>
      <c r="DX19" s="594"/>
      <c r="DY19" s="594"/>
      <c r="DZ19" s="594"/>
      <c r="EA19" s="594"/>
      <c r="EB19" s="594"/>
      <c r="EC19" s="603"/>
    </row>
    <row r="20" spans="2:133" ht="11.25" customHeight="1" x14ac:dyDescent="0.15">
      <c r="B20" s="590" t="s">
        <v>256</v>
      </c>
      <c r="C20" s="591"/>
      <c r="D20" s="591"/>
      <c r="E20" s="591"/>
      <c r="F20" s="591"/>
      <c r="G20" s="591"/>
      <c r="H20" s="591"/>
      <c r="I20" s="591"/>
      <c r="J20" s="591"/>
      <c r="K20" s="591"/>
      <c r="L20" s="591"/>
      <c r="M20" s="591"/>
      <c r="N20" s="591"/>
      <c r="O20" s="591"/>
      <c r="P20" s="591"/>
      <c r="Q20" s="592"/>
      <c r="R20" s="593">
        <v>4232604</v>
      </c>
      <c r="S20" s="594"/>
      <c r="T20" s="594"/>
      <c r="U20" s="594"/>
      <c r="V20" s="594"/>
      <c r="W20" s="594"/>
      <c r="X20" s="594"/>
      <c r="Y20" s="595"/>
      <c r="Z20" s="596">
        <v>60</v>
      </c>
      <c r="AA20" s="596"/>
      <c r="AB20" s="596"/>
      <c r="AC20" s="596"/>
      <c r="AD20" s="597">
        <v>3760565</v>
      </c>
      <c r="AE20" s="597"/>
      <c r="AF20" s="597"/>
      <c r="AG20" s="597"/>
      <c r="AH20" s="597"/>
      <c r="AI20" s="597"/>
      <c r="AJ20" s="597"/>
      <c r="AK20" s="597"/>
      <c r="AL20" s="598">
        <v>99.8</v>
      </c>
      <c r="AM20" s="599"/>
      <c r="AN20" s="599"/>
      <c r="AO20" s="600"/>
      <c r="AP20" s="590" t="s">
        <v>257</v>
      </c>
      <c r="AQ20" s="591"/>
      <c r="AR20" s="591"/>
      <c r="AS20" s="591"/>
      <c r="AT20" s="591"/>
      <c r="AU20" s="591"/>
      <c r="AV20" s="591"/>
      <c r="AW20" s="591"/>
      <c r="AX20" s="591"/>
      <c r="AY20" s="591"/>
      <c r="AZ20" s="591"/>
      <c r="BA20" s="591"/>
      <c r="BB20" s="591"/>
      <c r="BC20" s="591"/>
      <c r="BD20" s="591"/>
      <c r="BE20" s="591"/>
      <c r="BF20" s="592"/>
      <c r="BG20" s="593" t="s">
        <v>110</v>
      </c>
      <c r="BH20" s="594"/>
      <c r="BI20" s="594"/>
      <c r="BJ20" s="594"/>
      <c r="BK20" s="594"/>
      <c r="BL20" s="594"/>
      <c r="BM20" s="594"/>
      <c r="BN20" s="595"/>
      <c r="BO20" s="596" t="s">
        <v>110</v>
      </c>
      <c r="BP20" s="596"/>
      <c r="BQ20" s="596"/>
      <c r="BR20" s="596"/>
      <c r="BS20" s="602" t="s">
        <v>110</v>
      </c>
      <c r="BT20" s="594"/>
      <c r="BU20" s="594"/>
      <c r="BV20" s="594"/>
      <c r="BW20" s="594"/>
      <c r="BX20" s="594"/>
      <c r="BY20" s="594"/>
      <c r="BZ20" s="594"/>
      <c r="CA20" s="594"/>
      <c r="CB20" s="603"/>
      <c r="CD20" s="607" t="s">
        <v>258</v>
      </c>
      <c r="CE20" s="608"/>
      <c r="CF20" s="608"/>
      <c r="CG20" s="608"/>
      <c r="CH20" s="608"/>
      <c r="CI20" s="608"/>
      <c r="CJ20" s="608"/>
      <c r="CK20" s="608"/>
      <c r="CL20" s="608"/>
      <c r="CM20" s="608"/>
      <c r="CN20" s="608"/>
      <c r="CO20" s="608"/>
      <c r="CP20" s="608"/>
      <c r="CQ20" s="609"/>
      <c r="CR20" s="593">
        <v>6396444</v>
      </c>
      <c r="CS20" s="594"/>
      <c r="CT20" s="594"/>
      <c r="CU20" s="594"/>
      <c r="CV20" s="594"/>
      <c r="CW20" s="594"/>
      <c r="CX20" s="594"/>
      <c r="CY20" s="595"/>
      <c r="CZ20" s="596">
        <v>100</v>
      </c>
      <c r="DA20" s="596"/>
      <c r="DB20" s="596"/>
      <c r="DC20" s="596"/>
      <c r="DD20" s="602">
        <v>1431305</v>
      </c>
      <c r="DE20" s="594"/>
      <c r="DF20" s="594"/>
      <c r="DG20" s="594"/>
      <c r="DH20" s="594"/>
      <c r="DI20" s="594"/>
      <c r="DJ20" s="594"/>
      <c r="DK20" s="594"/>
      <c r="DL20" s="594"/>
      <c r="DM20" s="594"/>
      <c r="DN20" s="594"/>
      <c r="DO20" s="594"/>
      <c r="DP20" s="595"/>
      <c r="DQ20" s="602">
        <v>4250637</v>
      </c>
      <c r="DR20" s="594"/>
      <c r="DS20" s="594"/>
      <c r="DT20" s="594"/>
      <c r="DU20" s="594"/>
      <c r="DV20" s="594"/>
      <c r="DW20" s="594"/>
      <c r="DX20" s="594"/>
      <c r="DY20" s="594"/>
      <c r="DZ20" s="594"/>
      <c r="EA20" s="594"/>
      <c r="EB20" s="594"/>
      <c r="EC20" s="603"/>
    </row>
    <row r="21" spans="2:133" ht="11.25" customHeight="1" x14ac:dyDescent="0.15">
      <c r="B21" s="590" t="s">
        <v>259</v>
      </c>
      <c r="C21" s="591"/>
      <c r="D21" s="591"/>
      <c r="E21" s="591"/>
      <c r="F21" s="591"/>
      <c r="G21" s="591"/>
      <c r="H21" s="591"/>
      <c r="I21" s="591"/>
      <c r="J21" s="591"/>
      <c r="K21" s="591"/>
      <c r="L21" s="591"/>
      <c r="M21" s="591"/>
      <c r="N21" s="591"/>
      <c r="O21" s="591"/>
      <c r="P21" s="591"/>
      <c r="Q21" s="592"/>
      <c r="R21" s="593">
        <v>875</v>
      </c>
      <c r="S21" s="594"/>
      <c r="T21" s="594"/>
      <c r="U21" s="594"/>
      <c r="V21" s="594"/>
      <c r="W21" s="594"/>
      <c r="X21" s="594"/>
      <c r="Y21" s="595"/>
      <c r="Z21" s="596">
        <v>0</v>
      </c>
      <c r="AA21" s="596"/>
      <c r="AB21" s="596"/>
      <c r="AC21" s="596"/>
      <c r="AD21" s="597">
        <v>875</v>
      </c>
      <c r="AE21" s="597"/>
      <c r="AF21" s="597"/>
      <c r="AG21" s="597"/>
      <c r="AH21" s="597"/>
      <c r="AI21" s="597"/>
      <c r="AJ21" s="597"/>
      <c r="AK21" s="597"/>
      <c r="AL21" s="598">
        <v>0</v>
      </c>
      <c r="AM21" s="599"/>
      <c r="AN21" s="599"/>
      <c r="AO21" s="600"/>
      <c r="AP21" s="610" t="s">
        <v>260</v>
      </c>
      <c r="AQ21" s="611"/>
      <c r="AR21" s="611"/>
      <c r="AS21" s="611"/>
      <c r="AT21" s="611"/>
      <c r="AU21" s="611"/>
      <c r="AV21" s="611"/>
      <c r="AW21" s="611"/>
      <c r="AX21" s="611"/>
      <c r="AY21" s="611"/>
      <c r="AZ21" s="611"/>
      <c r="BA21" s="611"/>
      <c r="BB21" s="611"/>
      <c r="BC21" s="611"/>
      <c r="BD21" s="611"/>
      <c r="BE21" s="611"/>
      <c r="BF21" s="612"/>
      <c r="BG21" s="593" t="s">
        <v>110</v>
      </c>
      <c r="BH21" s="594"/>
      <c r="BI21" s="594"/>
      <c r="BJ21" s="594"/>
      <c r="BK21" s="594"/>
      <c r="BL21" s="594"/>
      <c r="BM21" s="594"/>
      <c r="BN21" s="595"/>
      <c r="BO21" s="596" t="s">
        <v>110</v>
      </c>
      <c r="BP21" s="596"/>
      <c r="BQ21" s="596"/>
      <c r="BR21" s="596"/>
      <c r="BS21" s="602" t="s">
        <v>110</v>
      </c>
      <c r="BT21" s="594"/>
      <c r="BU21" s="594"/>
      <c r="BV21" s="594"/>
      <c r="BW21" s="594"/>
      <c r="BX21" s="594"/>
      <c r="BY21" s="594"/>
      <c r="BZ21" s="594"/>
      <c r="CA21" s="594"/>
      <c r="CB21" s="603"/>
      <c r="CD21" s="615"/>
      <c r="CE21" s="616"/>
      <c r="CF21" s="616"/>
      <c r="CG21" s="616"/>
      <c r="CH21" s="616"/>
      <c r="CI21" s="616"/>
      <c r="CJ21" s="616"/>
      <c r="CK21" s="616"/>
      <c r="CL21" s="616"/>
      <c r="CM21" s="616"/>
      <c r="CN21" s="616"/>
      <c r="CO21" s="616"/>
      <c r="CP21" s="616"/>
      <c r="CQ21" s="617"/>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261</v>
      </c>
      <c r="C22" s="591"/>
      <c r="D22" s="591"/>
      <c r="E22" s="591"/>
      <c r="F22" s="591"/>
      <c r="G22" s="591"/>
      <c r="H22" s="591"/>
      <c r="I22" s="591"/>
      <c r="J22" s="591"/>
      <c r="K22" s="591"/>
      <c r="L22" s="591"/>
      <c r="M22" s="591"/>
      <c r="N22" s="591"/>
      <c r="O22" s="591"/>
      <c r="P22" s="591"/>
      <c r="Q22" s="592"/>
      <c r="R22" s="593">
        <v>50933</v>
      </c>
      <c r="S22" s="594"/>
      <c r="T22" s="594"/>
      <c r="U22" s="594"/>
      <c r="V22" s="594"/>
      <c r="W22" s="594"/>
      <c r="X22" s="594"/>
      <c r="Y22" s="595"/>
      <c r="Z22" s="596">
        <v>0.7</v>
      </c>
      <c r="AA22" s="596"/>
      <c r="AB22" s="596"/>
      <c r="AC22" s="596"/>
      <c r="AD22" s="597" t="s">
        <v>110</v>
      </c>
      <c r="AE22" s="597"/>
      <c r="AF22" s="597"/>
      <c r="AG22" s="597"/>
      <c r="AH22" s="597"/>
      <c r="AI22" s="597"/>
      <c r="AJ22" s="597"/>
      <c r="AK22" s="597"/>
      <c r="AL22" s="598" t="s">
        <v>110</v>
      </c>
      <c r="AM22" s="599"/>
      <c r="AN22" s="599"/>
      <c r="AO22" s="600"/>
      <c r="AP22" s="610" t="s">
        <v>262</v>
      </c>
      <c r="AQ22" s="611"/>
      <c r="AR22" s="611"/>
      <c r="AS22" s="611"/>
      <c r="AT22" s="611"/>
      <c r="AU22" s="611"/>
      <c r="AV22" s="611"/>
      <c r="AW22" s="611"/>
      <c r="AX22" s="611"/>
      <c r="AY22" s="611"/>
      <c r="AZ22" s="611"/>
      <c r="BA22" s="611"/>
      <c r="BB22" s="611"/>
      <c r="BC22" s="611"/>
      <c r="BD22" s="611"/>
      <c r="BE22" s="611"/>
      <c r="BF22" s="612"/>
      <c r="BG22" s="593" t="s">
        <v>110</v>
      </c>
      <c r="BH22" s="594"/>
      <c r="BI22" s="594"/>
      <c r="BJ22" s="594"/>
      <c r="BK22" s="594"/>
      <c r="BL22" s="594"/>
      <c r="BM22" s="594"/>
      <c r="BN22" s="595"/>
      <c r="BO22" s="596" t="s">
        <v>110</v>
      </c>
      <c r="BP22" s="596"/>
      <c r="BQ22" s="596"/>
      <c r="BR22" s="596"/>
      <c r="BS22" s="602" t="s">
        <v>110</v>
      </c>
      <c r="BT22" s="594"/>
      <c r="BU22" s="594"/>
      <c r="BV22" s="594"/>
      <c r="BW22" s="594"/>
      <c r="BX22" s="594"/>
      <c r="BY22" s="594"/>
      <c r="BZ22" s="594"/>
      <c r="CA22" s="594"/>
      <c r="CB22" s="603"/>
      <c r="CD22" s="575" t="s">
        <v>263</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264</v>
      </c>
      <c r="C23" s="591"/>
      <c r="D23" s="591"/>
      <c r="E23" s="591"/>
      <c r="F23" s="591"/>
      <c r="G23" s="591"/>
      <c r="H23" s="591"/>
      <c r="I23" s="591"/>
      <c r="J23" s="591"/>
      <c r="K23" s="591"/>
      <c r="L23" s="591"/>
      <c r="M23" s="591"/>
      <c r="N23" s="591"/>
      <c r="O23" s="591"/>
      <c r="P23" s="591"/>
      <c r="Q23" s="592"/>
      <c r="R23" s="593">
        <v>60297</v>
      </c>
      <c r="S23" s="594"/>
      <c r="T23" s="594"/>
      <c r="U23" s="594"/>
      <c r="V23" s="594"/>
      <c r="W23" s="594"/>
      <c r="X23" s="594"/>
      <c r="Y23" s="595"/>
      <c r="Z23" s="596">
        <v>0.9</v>
      </c>
      <c r="AA23" s="596"/>
      <c r="AB23" s="596"/>
      <c r="AC23" s="596"/>
      <c r="AD23" s="597">
        <v>1206</v>
      </c>
      <c r="AE23" s="597"/>
      <c r="AF23" s="597"/>
      <c r="AG23" s="597"/>
      <c r="AH23" s="597"/>
      <c r="AI23" s="597"/>
      <c r="AJ23" s="597"/>
      <c r="AK23" s="597"/>
      <c r="AL23" s="598">
        <v>0</v>
      </c>
      <c r="AM23" s="599"/>
      <c r="AN23" s="599"/>
      <c r="AO23" s="600"/>
      <c r="AP23" s="610" t="s">
        <v>265</v>
      </c>
      <c r="AQ23" s="611"/>
      <c r="AR23" s="611"/>
      <c r="AS23" s="611"/>
      <c r="AT23" s="611"/>
      <c r="AU23" s="611"/>
      <c r="AV23" s="611"/>
      <c r="AW23" s="611"/>
      <c r="AX23" s="611"/>
      <c r="AY23" s="611"/>
      <c r="AZ23" s="611"/>
      <c r="BA23" s="611"/>
      <c r="BB23" s="611"/>
      <c r="BC23" s="611"/>
      <c r="BD23" s="611"/>
      <c r="BE23" s="611"/>
      <c r="BF23" s="612"/>
      <c r="BG23" s="593" t="s">
        <v>110</v>
      </c>
      <c r="BH23" s="594"/>
      <c r="BI23" s="594"/>
      <c r="BJ23" s="594"/>
      <c r="BK23" s="594"/>
      <c r="BL23" s="594"/>
      <c r="BM23" s="594"/>
      <c r="BN23" s="595"/>
      <c r="BO23" s="596" t="s">
        <v>110</v>
      </c>
      <c r="BP23" s="596"/>
      <c r="BQ23" s="596"/>
      <c r="BR23" s="596"/>
      <c r="BS23" s="602" t="s">
        <v>110</v>
      </c>
      <c r="BT23" s="594"/>
      <c r="BU23" s="594"/>
      <c r="BV23" s="594"/>
      <c r="BW23" s="594"/>
      <c r="BX23" s="594"/>
      <c r="BY23" s="594"/>
      <c r="BZ23" s="594"/>
      <c r="CA23" s="594"/>
      <c r="CB23" s="603"/>
      <c r="CD23" s="575" t="s">
        <v>204</v>
      </c>
      <c r="CE23" s="576"/>
      <c r="CF23" s="576"/>
      <c r="CG23" s="576"/>
      <c r="CH23" s="576"/>
      <c r="CI23" s="576"/>
      <c r="CJ23" s="576"/>
      <c r="CK23" s="576"/>
      <c r="CL23" s="576"/>
      <c r="CM23" s="576"/>
      <c r="CN23" s="576"/>
      <c r="CO23" s="576"/>
      <c r="CP23" s="576"/>
      <c r="CQ23" s="577"/>
      <c r="CR23" s="575" t="s">
        <v>266</v>
      </c>
      <c r="CS23" s="576"/>
      <c r="CT23" s="576"/>
      <c r="CU23" s="576"/>
      <c r="CV23" s="576"/>
      <c r="CW23" s="576"/>
      <c r="CX23" s="576"/>
      <c r="CY23" s="577"/>
      <c r="CZ23" s="575" t="s">
        <v>267</v>
      </c>
      <c r="DA23" s="576"/>
      <c r="DB23" s="576"/>
      <c r="DC23" s="577"/>
      <c r="DD23" s="575" t="s">
        <v>268</v>
      </c>
      <c r="DE23" s="576"/>
      <c r="DF23" s="576"/>
      <c r="DG23" s="576"/>
      <c r="DH23" s="576"/>
      <c r="DI23" s="576"/>
      <c r="DJ23" s="576"/>
      <c r="DK23" s="577"/>
      <c r="DL23" s="618" t="s">
        <v>269</v>
      </c>
      <c r="DM23" s="619"/>
      <c r="DN23" s="619"/>
      <c r="DO23" s="619"/>
      <c r="DP23" s="619"/>
      <c r="DQ23" s="619"/>
      <c r="DR23" s="619"/>
      <c r="DS23" s="619"/>
      <c r="DT23" s="619"/>
      <c r="DU23" s="619"/>
      <c r="DV23" s="620"/>
      <c r="DW23" s="575" t="s">
        <v>270</v>
      </c>
      <c r="DX23" s="576"/>
      <c r="DY23" s="576"/>
      <c r="DZ23" s="576"/>
      <c r="EA23" s="576"/>
      <c r="EB23" s="576"/>
      <c r="EC23" s="577"/>
    </row>
    <row r="24" spans="2:133" ht="11.25" customHeight="1" x14ac:dyDescent="0.15">
      <c r="B24" s="590" t="s">
        <v>271</v>
      </c>
      <c r="C24" s="591"/>
      <c r="D24" s="591"/>
      <c r="E24" s="591"/>
      <c r="F24" s="591"/>
      <c r="G24" s="591"/>
      <c r="H24" s="591"/>
      <c r="I24" s="591"/>
      <c r="J24" s="591"/>
      <c r="K24" s="591"/>
      <c r="L24" s="591"/>
      <c r="M24" s="591"/>
      <c r="N24" s="591"/>
      <c r="O24" s="591"/>
      <c r="P24" s="591"/>
      <c r="Q24" s="592"/>
      <c r="R24" s="593">
        <v>6347</v>
      </c>
      <c r="S24" s="594"/>
      <c r="T24" s="594"/>
      <c r="U24" s="594"/>
      <c r="V24" s="594"/>
      <c r="W24" s="594"/>
      <c r="X24" s="594"/>
      <c r="Y24" s="595"/>
      <c r="Z24" s="596">
        <v>0.1</v>
      </c>
      <c r="AA24" s="596"/>
      <c r="AB24" s="596"/>
      <c r="AC24" s="596"/>
      <c r="AD24" s="597" t="s">
        <v>110</v>
      </c>
      <c r="AE24" s="597"/>
      <c r="AF24" s="597"/>
      <c r="AG24" s="597"/>
      <c r="AH24" s="597"/>
      <c r="AI24" s="597"/>
      <c r="AJ24" s="597"/>
      <c r="AK24" s="597"/>
      <c r="AL24" s="598" t="s">
        <v>110</v>
      </c>
      <c r="AM24" s="599"/>
      <c r="AN24" s="599"/>
      <c r="AO24" s="600"/>
      <c r="AP24" s="610" t="s">
        <v>272</v>
      </c>
      <c r="AQ24" s="611"/>
      <c r="AR24" s="611"/>
      <c r="AS24" s="611"/>
      <c r="AT24" s="611"/>
      <c r="AU24" s="611"/>
      <c r="AV24" s="611"/>
      <c r="AW24" s="611"/>
      <c r="AX24" s="611"/>
      <c r="AY24" s="611"/>
      <c r="AZ24" s="611"/>
      <c r="BA24" s="611"/>
      <c r="BB24" s="611"/>
      <c r="BC24" s="611"/>
      <c r="BD24" s="611"/>
      <c r="BE24" s="611"/>
      <c r="BF24" s="612"/>
      <c r="BG24" s="593" t="s">
        <v>110</v>
      </c>
      <c r="BH24" s="594"/>
      <c r="BI24" s="594"/>
      <c r="BJ24" s="594"/>
      <c r="BK24" s="594"/>
      <c r="BL24" s="594"/>
      <c r="BM24" s="594"/>
      <c r="BN24" s="595"/>
      <c r="BO24" s="596" t="s">
        <v>110</v>
      </c>
      <c r="BP24" s="596"/>
      <c r="BQ24" s="596"/>
      <c r="BR24" s="596"/>
      <c r="BS24" s="602" t="s">
        <v>110</v>
      </c>
      <c r="BT24" s="594"/>
      <c r="BU24" s="594"/>
      <c r="BV24" s="594"/>
      <c r="BW24" s="594"/>
      <c r="BX24" s="594"/>
      <c r="BY24" s="594"/>
      <c r="BZ24" s="594"/>
      <c r="CA24" s="594"/>
      <c r="CB24" s="603"/>
      <c r="CD24" s="604" t="s">
        <v>273</v>
      </c>
      <c r="CE24" s="605"/>
      <c r="CF24" s="605"/>
      <c r="CG24" s="605"/>
      <c r="CH24" s="605"/>
      <c r="CI24" s="605"/>
      <c r="CJ24" s="605"/>
      <c r="CK24" s="605"/>
      <c r="CL24" s="605"/>
      <c r="CM24" s="605"/>
      <c r="CN24" s="605"/>
      <c r="CO24" s="605"/>
      <c r="CP24" s="605"/>
      <c r="CQ24" s="606"/>
      <c r="CR24" s="582">
        <v>1925238</v>
      </c>
      <c r="CS24" s="583"/>
      <c r="CT24" s="583"/>
      <c r="CU24" s="583"/>
      <c r="CV24" s="583"/>
      <c r="CW24" s="583"/>
      <c r="CX24" s="583"/>
      <c r="CY24" s="584"/>
      <c r="CZ24" s="622">
        <v>30.1</v>
      </c>
      <c r="DA24" s="623"/>
      <c r="DB24" s="623"/>
      <c r="DC24" s="624"/>
      <c r="DD24" s="621">
        <v>1516423</v>
      </c>
      <c r="DE24" s="583"/>
      <c r="DF24" s="583"/>
      <c r="DG24" s="583"/>
      <c r="DH24" s="583"/>
      <c r="DI24" s="583"/>
      <c r="DJ24" s="583"/>
      <c r="DK24" s="584"/>
      <c r="DL24" s="621">
        <v>1504972</v>
      </c>
      <c r="DM24" s="583"/>
      <c r="DN24" s="583"/>
      <c r="DO24" s="583"/>
      <c r="DP24" s="583"/>
      <c r="DQ24" s="583"/>
      <c r="DR24" s="583"/>
      <c r="DS24" s="583"/>
      <c r="DT24" s="583"/>
      <c r="DU24" s="583"/>
      <c r="DV24" s="584"/>
      <c r="DW24" s="587">
        <v>38</v>
      </c>
      <c r="DX24" s="588"/>
      <c r="DY24" s="588"/>
      <c r="DZ24" s="588"/>
      <c r="EA24" s="588"/>
      <c r="EB24" s="588"/>
      <c r="EC24" s="589"/>
    </row>
    <row r="25" spans="2:133" ht="11.25" customHeight="1" x14ac:dyDescent="0.15">
      <c r="B25" s="590" t="s">
        <v>274</v>
      </c>
      <c r="C25" s="591"/>
      <c r="D25" s="591"/>
      <c r="E25" s="591"/>
      <c r="F25" s="591"/>
      <c r="G25" s="591"/>
      <c r="H25" s="591"/>
      <c r="I25" s="591"/>
      <c r="J25" s="591"/>
      <c r="K25" s="591"/>
      <c r="L25" s="591"/>
      <c r="M25" s="591"/>
      <c r="N25" s="591"/>
      <c r="O25" s="591"/>
      <c r="P25" s="591"/>
      <c r="Q25" s="592"/>
      <c r="R25" s="593">
        <v>438377</v>
      </c>
      <c r="S25" s="594"/>
      <c r="T25" s="594"/>
      <c r="U25" s="594"/>
      <c r="V25" s="594"/>
      <c r="W25" s="594"/>
      <c r="X25" s="594"/>
      <c r="Y25" s="595"/>
      <c r="Z25" s="596">
        <v>6.2</v>
      </c>
      <c r="AA25" s="596"/>
      <c r="AB25" s="596"/>
      <c r="AC25" s="596"/>
      <c r="AD25" s="597" t="s">
        <v>110</v>
      </c>
      <c r="AE25" s="597"/>
      <c r="AF25" s="597"/>
      <c r="AG25" s="597"/>
      <c r="AH25" s="597"/>
      <c r="AI25" s="597"/>
      <c r="AJ25" s="597"/>
      <c r="AK25" s="597"/>
      <c r="AL25" s="598" t="s">
        <v>110</v>
      </c>
      <c r="AM25" s="599"/>
      <c r="AN25" s="599"/>
      <c r="AO25" s="600"/>
      <c r="AP25" s="610" t="s">
        <v>275</v>
      </c>
      <c r="AQ25" s="611"/>
      <c r="AR25" s="611"/>
      <c r="AS25" s="611"/>
      <c r="AT25" s="611"/>
      <c r="AU25" s="611"/>
      <c r="AV25" s="611"/>
      <c r="AW25" s="611"/>
      <c r="AX25" s="611"/>
      <c r="AY25" s="611"/>
      <c r="AZ25" s="611"/>
      <c r="BA25" s="611"/>
      <c r="BB25" s="611"/>
      <c r="BC25" s="611"/>
      <c r="BD25" s="611"/>
      <c r="BE25" s="611"/>
      <c r="BF25" s="612"/>
      <c r="BG25" s="593" t="s">
        <v>110</v>
      </c>
      <c r="BH25" s="594"/>
      <c r="BI25" s="594"/>
      <c r="BJ25" s="594"/>
      <c r="BK25" s="594"/>
      <c r="BL25" s="594"/>
      <c r="BM25" s="594"/>
      <c r="BN25" s="595"/>
      <c r="BO25" s="596" t="s">
        <v>110</v>
      </c>
      <c r="BP25" s="596"/>
      <c r="BQ25" s="596"/>
      <c r="BR25" s="596"/>
      <c r="BS25" s="602" t="s">
        <v>110</v>
      </c>
      <c r="BT25" s="594"/>
      <c r="BU25" s="594"/>
      <c r="BV25" s="594"/>
      <c r="BW25" s="594"/>
      <c r="BX25" s="594"/>
      <c r="BY25" s="594"/>
      <c r="BZ25" s="594"/>
      <c r="CA25" s="594"/>
      <c r="CB25" s="603"/>
      <c r="CD25" s="607" t="s">
        <v>276</v>
      </c>
      <c r="CE25" s="608"/>
      <c r="CF25" s="608"/>
      <c r="CG25" s="608"/>
      <c r="CH25" s="608"/>
      <c r="CI25" s="608"/>
      <c r="CJ25" s="608"/>
      <c r="CK25" s="608"/>
      <c r="CL25" s="608"/>
      <c r="CM25" s="608"/>
      <c r="CN25" s="608"/>
      <c r="CO25" s="608"/>
      <c r="CP25" s="608"/>
      <c r="CQ25" s="609"/>
      <c r="CR25" s="593">
        <v>760050</v>
      </c>
      <c r="CS25" s="613"/>
      <c r="CT25" s="613"/>
      <c r="CU25" s="613"/>
      <c r="CV25" s="613"/>
      <c r="CW25" s="613"/>
      <c r="CX25" s="613"/>
      <c r="CY25" s="614"/>
      <c r="CZ25" s="627">
        <v>11.9</v>
      </c>
      <c r="DA25" s="628"/>
      <c r="DB25" s="628"/>
      <c r="DC25" s="629"/>
      <c r="DD25" s="602">
        <v>697586</v>
      </c>
      <c r="DE25" s="613"/>
      <c r="DF25" s="613"/>
      <c r="DG25" s="613"/>
      <c r="DH25" s="613"/>
      <c r="DI25" s="613"/>
      <c r="DJ25" s="613"/>
      <c r="DK25" s="614"/>
      <c r="DL25" s="602">
        <v>695408</v>
      </c>
      <c r="DM25" s="613"/>
      <c r="DN25" s="613"/>
      <c r="DO25" s="613"/>
      <c r="DP25" s="613"/>
      <c r="DQ25" s="613"/>
      <c r="DR25" s="613"/>
      <c r="DS25" s="613"/>
      <c r="DT25" s="613"/>
      <c r="DU25" s="613"/>
      <c r="DV25" s="614"/>
      <c r="DW25" s="598">
        <v>17.600000000000001</v>
      </c>
      <c r="DX25" s="625"/>
      <c r="DY25" s="625"/>
      <c r="DZ25" s="625"/>
      <c r="EA25" s="625"/>
      <c r="EB25" s="625"/>
      <c r="EC25" s="626"/>
    </row>
    <row r="26" spans="2:133" ht="11.25" customHeight="1" x14ac:dyDescent="0.15">
      <c r="B26" s="630" t="s">
        <v>277</v>
      </c>
      <c r="C26" s="631"/>
      <c r="D26" s="631"/>
      <c r="E26" s="631"/>
      <c r="F26" s="631"/>
      <c r="G26" s="631"/>
      <c r="H26" s="631"/>
      <c r="I26" s="631"/>
      <c r="J26" s="631"/>
      <c r="K26" s="631"/>
      <c r="L26" s="631"/>
      <c r="M26" s="631"/>
      <c r="N26" s="631"/>
      <c r="O26" s="631"/>
      <c r="P26" s="631"/>
      <c r="Q26" s="632"/>
      <c r="R26" s="593" t="s">
        <v>110</v>
      </c>
      <c r="S26" s="594"/>
      <c r="T26" s="594"/>
      <c r="U26" s="594"/>
      <c r="V26" s="594"/>
      <c r="W26" s="594"/>
      <c r="X26" s="594"/>
      <c r="Y26" s="595"/>
      <c r="Z26" s="596" t="s">
        <v>110</v>
      </c>
      <c r="AA26" s="596"/>
      <c r="AB26" s="596"/>
      <c r="AC26" s="596"/>
      <c r="AD26" s="597" t="s">
        <v>110</v>
      </c>
      <c r="AE26" s="597"/>
      <c r="AF26" s="597"/>
      <c r="AG26" s="597"/>
      <c r="AH26" s="597"/>
      <c r="AI26" s="597"/>
      <c r="AJ26" s="597"/>
      <c r="AK26" s="597"/>
      <c r="AL26" s="598" t="s">
        <v>110</v>
      </c>
      <c r="AM26" s="599"/>
      <c r="AN26" s="599"/>
      <c r="AO26" s="600"/>
      <c r="AP26" s="610" t="s">
        <v>278</v>
      </c>
      <c r="AQ26" s="633"/>
      <c r="AR26" s="633"/>
      <c r="AS26" s="633"/>
      <c r="AT26" s="633"/>
      <c r="AU26" s="633"/>
      <c r="AV26" s="633"/>
      <c r="AW26" s="633"/>
      <c r="AX26" s="633"/>
      <c r="AY26" s="633"/>
      <c r="AZ26" s="633"/>
      <c r="BA26" s="633"/>
      <c r="BB26" s="633"/>
      <c r="BC26" s="633"/>
      <c r="BD26" s="633"/>
      <c r="BE26" s="633"/>
      <c r="BF26" s="612"/>
      <c r="BG26" s="593" t="s">
        <v>110</v>
      </c>
      <c r="BH26" s="594"/>
      <c r="BI26" s="594"/>
      <c r="BJ26" s="594"/>
      <c r="BK26" s="594"/>
      <c r="BL26" s="594"/>
      <c r="BM26" s="594"/>
      <c r="BN26" s="595"/>
      <c r="BO26" s="596" t="s">
        <v>110</v>
      </c>
      <c r="BP26" s="596"/>
      <c r="BQ26" s="596"/>
      <c r="BR26" s="596"/>
      <c r="BS26" s="602" t="s">
        <v>110</v>
      </c>
      <c r="BT26" s="594"/>
      <c r="BU26" s="594"/>
      <c r="BV26" s="594"/>
      <c r="BW26" s="594"/>
      <c r="BX26" s="594"/>
      <c r="BY26" s="594"/>
      <c r="BZ26" s="594"/>
      <c r="CA26" s="594"/>
      <c r="CB26" s="603"/>
      <c r="CD26" s="607" t="s">
        <v>279</v>
      </c>
      <c r="CE26" s="608"/>
      <c r="CF26" s="608"/>
      <c r="CG26" s="608"/>
      <c r="CH26" s="608"/>
      <c r="CI26" s="608"/>
      <c r="CJ26" s="608"/>
      <c r="CK26" s="608"/>
      <c r="CL26" s="608"/>
      <c r="CM26" s="608"/>
      <c r="CN26" s="608"/>
      <c r="CO26" s="608"/>
      <c r="CP26" s="608"/>
      <c r="CQ26" s="609"/>
      <c r="CR26" s="593">
        <v>445784</v>
      </c>
      <c r="CS26" s="594"/>
      <c r="CT26" s="594"/>
      <c r="CU26" s="594"/>
      <c r="CV26" s="594"/>
      <c r="CW26" s="594"/>
      <c r="CX26" s="594"/>
      <c r="CY26" s="595"/>
      <c r="CZ26" s="627">
        <v>7</v>
      </c>
      <c r="DA26" s="628"/>
      <c r="DB26" s="628"/>
      <c r="DC26" s="629"/>
      <c r="DD26" s="602">
        <v>387517</v>
      </c>
      <c r="DE26" s="594"/>
      <c r="DF26" s="594"/>
      <c r="DG26" s="594"/>
      <c r="DH26" s="594"/>
      <c r="DI26" s="594"/>
      <c r="DJ26" s="594"/>
      <c r="DK26" s="595"/>
      <c r="DL26" s="602" t="s">
        <v>210</v>
      </c>
      <c r="DM26" s="594"/>
      <c r="DN26" s="594"/>
      <c r="DO26" s="594"/>
      <c r="DP26" s="594"/>
      <c r="DQ26" s="594"/>
      <c r="DR26" s="594"/>
      <c r="DS26" s="594"/>
      <c r="DT26" s="594"/>
      <c r="DU26" s="594"/>
      <c r="DV26" s="595"/>
      <c r="DW26" s="598" t="s">
        <v>210</v>
      </c>
      <c r="DX26" s="625"/>
      <c r="DY26" s="625"/>
      <c r="DZ26" s="625"/>
      <c r="EA26" s="625"/>
      <c r="EB26" s="625"/>
      <c r="EC26" s="626"/>
    </row>
    <row r="27" spans="2:133" ht="11.25" customHeight="1" x14ac:dyDescent="0.15">
      <c r="B27" s="590" t="s">
        <v>280</v>
      </c>
      <c r="C27" s="591"/>
      <c r="D27" s="591"/>
      <c r="E27" s="591"/>
      <c r="F27" s="591"/>
      <c r="G27" s="591"/>
      <c r="H27" s="591"/>
      <c r="I27" s="591"/>
      <c r="J27" s="591"/>
      <c r="K27" s="591"/>
      <c r="L27" s="591"/>
      <c r="M27" s="591"/>
      <c r="N27" s="591"/>
      <c r="O27" s="591"/>
      <c r="P27" s="591"/>
      <c r="Q27" s="592"/>
      <c r="R27" s="593">
        <v>420931</v>
      </c>
      <c r="S27" s="594"/>
      <c r="T27" s="594"/>
      <c r="U27" s="594"/>
      <c r="V27" s="594"/>
      <c r="W27" s="594"/>
      <c r="X27" s="594"/>
      <c r="Y27" s="595"/>
      <c r="Z27" s="596">
        <v>6</v>
      </c>
      <c r="AA27" s="596"/>
      <c r="AB27" s="596"/>
      <c r="AC27" s="596"/>
      <c r="AD27" s="597" t="s">
        <v>110</v>
      </c>
      <c r="AE27" s="597"/>
      <c r="AF27" s="597"/>
      <c r="AG27" s="597"/>
      <c r="AH27" s="597"/>
      <c r="AI27" s="597"/>
      <c r="AJ27" s="597"/>
      <c r="AK27" s="597"/>
      <c r="AL27" s="598" t="s">
        <v>110</v>
      </c>
      <c r="AM27" s="599"/>
      <c r="AN27" s="599"/>
      <c r="AO27" s="600"/>
      <c r="AP27" s="590" t="s">
        <v>281</v>
      </c>
      <c r="AQ27" s="591"/>
      <c r="AR27" s="591"/>
      <c r="AS27" s="591"/>
      <c r="AT27" s="591"/>
      <c r="AU27" s="591"/>
      <c r="AV27" s="591"/>
      <c r="AW27" s="591"/>
      <c r="AX27" s="591"/>
      <c r="AY27" s="591"/>
      <c r="AZ27" s="591"/>
      <c r="BA27" s="591"/>
      <c r="BB27" s="591"/>
      <c r="BC27" s="591"/>
      <c r="BD27" s="591"/>
      <c r="BE27" s="591"/>
      <c r="BF27" s="592"/>
      <c r="BG27" s="593">
        <v>475737</v>
      </c>
      <c r="BH27" s="594"/>
      <c r="BI27" s="594"/>
      <c r="BJ27" s="594"/>
      <c r="BK27" s="594"/>
      <c r="BL27" s="594"/>
      <c r="BM27" s="594"/>
      <c r="BN27" s="595"/>
      <c r="BO27" s="596">
        <v>100</v>
      </c>
      <c r="BP27" s="596"/>
      <c r="BQ27" s="596"/>
      <c r="BR27" s="596"/>
      <c r="BS27" s="602" t="s">
        <v>110</v>
      </c>
      <c r="BT27" s="594"/>
      <c r="BU27" s="594"/>
      <c r="BV27" s="594"/>
      <c r="BW27" s="594"/>
      <c r="BX27" s="594"/>
      <c r="BY27" s="594"/>
      <c r="BZ27" s="594"/>
      <c r="CA27" s="594"/>
      <c r="CB27" s="603"/>
      <c r="CD27" s="607" t="s">
        <v>282</v>
      </c>
      <c r="CE27" s="608"/>
      <c r="CF27" s="608"/>
      <c r="CG27" s="608"/>
      <c r="CH27" s="608"/>
      <c r="CI27" s="608"/>
      <c r="CJ27" s="608"/>
      <c r="CK27" s="608"/>
      <c r="CL27" s="608"/>
      <c r="CM27" s="608"/>
      <c r="CN27" s="608"/>
      <c r="CO27" s="608"/>
      <c r="CP27" s="608"/>
      <c r="CQ27" s="609"/>
      <c r="CR27" s="593">
        <v>536797</v>
      </c>
      <c r="CS27" s="613"/>
      <c r="CT27" s="613"/>
      <c r="CU27" s="613"/>
      <c r="CV27" s="613"/>
      <c r="CW27" s="613"/>
      <c r="CX27" s="613"/>
      <c r="CY27" s="614"/>
      <c r="CZ27" s="627">
        <v>8.4</v>
      </c>
      <c r="DA27" s="628"/>
      <c r="DB27" s="628"/>
      <c r="DC27" s="629"/>
      <c r="DD27" s="602">
        <v>218112</v>
      </c>
      <c r="DE27" s="613"/>
      <c r="DF27" s="613"/>
      <c r="DG27" s="613"/>
      <c r="DH27" s="613"/>
      <c r="DI27" s="613"/>
      <c r="DJ27" s="613"/>
      <c r="DK27" s="614"/>
      <c r="DL27" s="602">
        <v>208839</v>
      </c>
      <c r="DM27" s="613"/>
      <c r="DN27" s="613"/>
      <c r="DO27" s="613"/>
      <c r="DP27" s="613"/>
      <c r="DQ27" s="613"/>
      <c r="DR27" s="613"/>
      <c r="DS27" s="613"/>
      <c r="DT27" s="613"/>
      <c r="DU27" s="613"/>
      <c r="DV27" s="614"/>
      <c r="DW27" s="598">
        <v>5.3</v>
      </c>
      <c r="DX27" s="625"/>
      <c r="DY27" s="625"/>
      <c r="DZ27" s="625"/>
      <c r="EA27" s="625"/>
      <c r="EB27" s="625"/>
      <c r="EC27" s="626"/>
    </row>
    <row r="28" spans="2:133" ht="11.25" customHeight="1" x14ac:dyDescent="0.15">
      <c r="B28" s="590" t="s">
        <v>283</v>
      </c>
      <c r="C28" s="591"/>
      <c r="D28" s="591"/>
      <c r="E28" s="591"/>
      <c r="F28" s="591"/>
      <c r="G28" s="591"/>
      <c r="H28" s="591"/>
      <c r="I28" s="591"/>
      <c r="J28" s="591"/>
      <c r="K28" s="591"/>
      <c r="L28" s="591"/>
      <c r="M28" s="591"/>
      <c r="N28" s="591"/>
      <c r="O28" s="591"/>
      <c r="P28" s="591"/>
      <c r="Q28" s="592"/>
      <c r="R28" s="593">
        <v>11152</v>
      </c>
      <c r="S28" s="594"/>
      <c r="T28" s="594"/>
      <c r="U28" s="594"/>
      <c r="V28" s="594"/>
      <c r="W28" s="594"/>
      <c r="X28" s="594"/>
      <c r="Y28" s="595"/>
      <c r="Z28" s="596">
        <v>0.2</v>
      </c>
      <c r="AA28" s="596"/>
      <c r="AB28" s="596"/>
      <c r="AC28" s="596"/>
      <c r="AD28" s="597">
        <v>5493</v>
      </c>
      <c r="AE28" s="597"/>
      <c r="AF28" s="597"/>
      <c r="AG28" s="597"/>
      <c r="AH28" s="597"/>
      <c r="AI28" s="597"/>
      <c r="AJ28" s="597"/>
      <c r="AK28" s="597"/>
      <c r="AL28" s="598">
        <v>0.1</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284</v>
      </c>
      <c r="CE28" s="608"/>
      <c r="CF28" s="608"/>
      <c r="CG28" s="608"/>
      <c r="CH28" s="608"/>
      <c r="CI28" s="608"/>
      <c r="CJ28" s="608"/>
      <c r="CK28" s="608"/>
      <c r="CL28" s="608"/>
      <c r="CM28" s="608"/>
      <c r="CN28" s="608"/>
      <c r="CO28" s="608"/>
      <c r="CP28" s="608"/>
      <c r="CQ28" s="609"/>
      <c r="CR28" s="593">
        <v>628391</v>
      </c>
      <c r="CS28" s="594"/>
      <c r="CT28" s="594"/>
      <c r="CU28" s="594"/>
      <c r="CV28" s="594"/>
      <c r="CW28" s="594"/>
      <c r="CX28" s="594"/>
      <c r="CY28" s="595"/>
      <c r="CZ28" s="627">
        <v>9.8000000000000007</v>
      </c>
      <c r="DA28" s="628"/>
      <c r="DB28" s="628"/>
      <c r="DC28" s="629"/>
      <c r="DD28" s="602">
        <v>600725</v>
      </c>
      <c r="DE28" s="594"/>
      <c r="DF28" s="594"/>
      <c r="DG28" s="594"/>
      <c r="DH28" s="594"/>
      <c r="DI28" s="594"/>
      <c r="DJ28" s="594"/>
      <c r="DK28" s="595"/>
      <c r="DL28" s="602">
        <v>600725</v>
      </c>
      <c r="DM28" s="594"/>
      <c r="DN28" s="594"/>
      <c r="DO28" s="594"/>
      <c r="DP28" s="594"/>
      <c r="DQ28" s="594"/>
      <c r="DR28" s="594"/>
      <c r="DS28" s="594"/>
      <c r="DT28" s="594"/>
      <c r="DU28" s="594"/>
      <c r="DV28" s="595"/>
      <c r="DW28" s="598">
        <v>15.2</v>
      </c>
      <c r="DX28" s="625"/>
      <c r="DY28" s="625"/>
      <c r="DZ28" s="625"/>
      <c r="EA28" s="625"/>
      <c r="EB28" s="625"/>
      <c r="EC28" s="626"/>
    </row>
    <row r="29" spans="2:133" ht="11.25" customHeight="1" x14ac:dyDescent="0.15">
      <c r="B29" s="590" t="s">
        <v>285</v>
      </c>
      <c r="C29" s="591"/>
      <c r="D29" s="591"/>
      <c r="E29" s="591"/>
      <c r="F29" s="591"/>
      <c r="G29" s="591"/>
      <c r="H29" s="591"/>
      <c r="I29" s="591"/>
      <c r="J29" s="591"/>
      <c r="K29" s="591"/>
      <c r="L29" s="591"/>
      <c r="M29" s="591"/>
      <c r="N29" s="591"/>
      <c r="O29" s="591"/>
      <c r="P29" s="591"/>
      <c r="Q29" s="592"/>
      <c r="R29" s="593">
        <v>3585</v>
      </c>
      <c r="S29" s="594"/>
      <c r="T29" s="594"/>
      <c r="U29" s="594"/>
      <c r="V29" s="594"/>
      <c r="W29" s="594"/>
      <c r="X29" s="594"/>
      <c r="Y29" s="595"/>
      <c r="Z29" s="596">
        <v>0.1</v>
      </c>
      <c r="AA29" s="596"/>
      <c r="AB29" s="596"/>
      <c r="AC29" s="596"/>
      <c r="AD29" s="597" t="s">
        <v>110</v>
      </c>
      <c r="AE29" s="597"/>
      <c r="AF29" s="597"/>
      <c r="AG29" s="597"/>
      <c r="AH29" s="597"/>
      <c r="AI29" s="597"/>
      <c r="AJ29" s="597"/>
      <c r="AK29" s="597"/>
      <c r="AL29" s="598" t="s">
        <v>110</v>
      </c>
      <c r="AM29" s="599"/>
      <c r="AN29" s="599"/>
      <c r="AO29" s="600"/>
      <c r="AP29" s="572" t="s">
        <v>204</v>
      </c>
      <c r="AQ29" s="573"/>
      <c r="AR29" s="573"/>
      <c r="AS29" s="573"/>
      <c r="AT29" s="573"/>
      <c r="AU29" s="573"/>
      <c r="AV29" s="573"/>
      <c r="AW29" s="573"/>
      <c r="AX29" s="573"/>
      <c r="AY29" s="573"/>
      <c r="AZ29" s="573"/>
      <c r="BA29" s="573"/>
      <c r="BB29" s="573"/>
      <c r="BC29" s="573"/>
      <c r="BD29" s="573"/>
      <c r="BE29" s="573"/>
      <c r="BF29" s="574"/>
      <c r="BG29" s="572" t="s">
        <v>286</v>
      </c>
      <c r="BH29" s="634"/>
      <c r="BI29" s="634"/>
      <c r="BJ29" s="634"/>
      <c r="BK29" s="634"/>
      <c r="BL29" s="634"/>
      <c r="BM29" s="634"/>
      <c r="BN29" s="634"/>
      <c r="BO29" s="634"/>
      <c r="BP29" s="634"/>
      <c r="BQ29" s="635"/>
      <c r="BR29" s="572" t="s">
        <v>287</v>
      </c>
      <c r="BS29" s="634"/>
      <c r="BT29" s="634"/>
      <c r="BU29" s="634"/>
      <c r="BV29" s="634"/>
      <c r="BW29" s="634"/>
      <c r="BX29" s="634"/>
      <c r="BY29" s="634"/>
      <c r="BZ29" s="634"/>
      <c r="CA29" s="634"/>
      <c r="CB29" s="635"/>
      <c r="CD29" s="654" t="s">
        <v>288</v>
      </c>
      <c r="CE29" s="655"/>
      <c r="CF29" s="607" t="s">
        <v>289</v>
      </c>
      <c r="CG29" s="608"/>
      <c r="CH29" s="608"/>
      <c r="CI29" s="608"/>
      <c r="CJ29" s="608"/>
      <c r="CK29" s="608"/>
      <c r="CL29" s="608"/>
      <c r="CM29" s="608"/>
      <c r="CN29" s="608"/>
      <c r="CO29" s="608"/>
      <c r="CP29" s="608"/>
      <c r="CQ29" s="609"/>
      <c r="CR29" s="593">
        <v>628391</v>
      </c>
      <c r="CS29" s="613"/>
      <c r="CT29" s="613"/>
      <c r="CU29" s="613"/>
      <c r="CV29" s="613"/>
      <c r="CW29" s="613"/>
      <c r="CX29" s="613"/>
      <c r="CY29" s="614"/>
      <c r="CZ29" s="627">
        <v>9.8000000000000007</v>
      </c>
      <c r="DA29" s="628"/>
      <c r="DB29" s="628"/>
      <c r="DC29" s="629"/>
      <c r="DD29" s="602">
        <v>600725</v>
      </c>
      <c r="DE29" s="613"/>
      <c r="DF29" s="613"/>
      <c r="DG29" s="613"/>
      <c r="DH29" s="613"/>
      <c r="DI29" s="613"/>
      <c r="DJ29" s="613"/>
      <c r="DK29" s="614"/>
      <c r="DL29" s="602">
        <v>600725</v>
      </c>
      <c r="DM29" s="613"/>
      <c r="DN29" s="613"/>
      <c r="DO29" s="613"/>
      <c r="DP29" s="613"/>
      <c r="DQ29" s="613"/>
      <c r="DR29" s="613"/>
      <c r="DS29" s="613"/>
      <c r="DT29" s="613"/>
      <c r="DU29" s="613"/>
      <c r="DV29" s="614"/>
      <c r="DW29" s="598">
        <v>15.2</v>
      </c>
      <c r="DX29" s="625"/>
      <c r="DY29" s="625"/>
      <c r="DZ29" s="625"/>
      <c r="EA29" s="625"/>
      <c r="EB29" s="625"/>
      <c r="EC29" s="626"/>
    </row>
    <row r="30" spans="2:133" ht="11.25" customHeight="1" x14ac:dyDescent="0.15">
      <c r="B30" s="590" t="s">
        <v>290</v>
      </c>
      <c r="C30" s="591"/>
      <c r="D30" s="591"/>
      <c r="E30" s="591"/>
      <c r="F30" s="591"/>
      <c r="G30" s="591"/>
      <c r="H30" s="591"/>
      <c r="I30" s="591"/>
      <c r="J30" s="591"/>
      <c r="K30" s="591"/>
      <c r="L30" s="591"/>
      <c r="M30" s="591"/>
      <c r="N30" s="591"/>
      <c r="O30" s="591"/>
      <c r="P30" s="591"/>
      <c r="Q30" s="592"/>
      <c r="R30" s="593">
        <v>75200</v>
      </c>
      <c r="S30" s="594"/>
      <c r="T30" s="594"/>
      <c r="U30" s="594"/>
      <c r="V30" s="594"/>
      <c r="W30" s="594"/>
      <c r="X30" s="594"/>
      <c r="Y30" s="595"/>
      <c r="Z30" s="596">
        <v>1.1000000000000001</v>
      </c>
      <c r="AA30" s="596"/>
      <c r="AB30" s="596"/>
      <c r="AC30" s="596"/>
      <c r="AD30" s="597" t="s">
        <v>110</v>
      </c>
      <c r="AE30" s="597"/>
      <c r="AF30" s="597"/>
      <c r="AG30" s="597"/>
      <c r="AH30" s="597"/>
      <c r="AI30" s="597"/>
      <c r="AJ30" s="597"/>
      <c r="AK30" s="597"/>
      <c r="AL30" s="598" t="s">
        <v>110</v>
      </c>
      <c r="AM30" s="599"/>
      <c r="AN30" s="599"/>
      <c r="AO30" s="600"/>
      <c r="AP30" s="639" t="s">
        <v>291</v>
      </c>
      <c r="AQ30" s="640"/>
      <c r="AR30" s="640"/>
      <c r="AS30" s="640"/>
      <c r="AT30" s="645" t="s">
        <v>292</v>
      </c>
      <c r="AU30" s="182"/>
      <c r="AV30" s="182"/>
      <c r="AW30" s="182"/>
      <c r="AX30" s="579" t="s">
        <v>170</v>
      </c>
      <c r="AY30" s="580"/>
      <c r="AZ30" s="580"/>
      <c r="BA30" s="580"/>
      <c r="BB30" s="580"/>
      <c r="BC30" s="580"/>
      <c r="BD30" s="580"/>
      <c r="BE30" s="580"/>
      <c r="BF30" s="581"/>
      <c r="BG30" s="651">
        <v>98.5</v>
      </c>
      <c r="BH30" s="652"/>
      <c r="BI30" s="652"/>
      <c r="BJ30" s="652"/>
      <c r="BK30" s="652"/>
      <c r="BL30" s="652"/>
      <c r="BM30" s="588">
        <v>92.9</v>
      </c>
      <c r="BN30" s="652"/>
      <c r="BO30" s="652"/>
      <c r="BP30" s="652"/>
      <c r="BQ30" s="653"/>
      <c r="BR30" s="651">
        <v>98.7</v>
      </c>
      <c r="BS30" s="652"/>
      <c r="BT30" s="652"/>
      <c r="BU30" s="652"/>
      <c r="BV30" s="652"/>
      <c r="BW30" s="652"/>
      <c r="BX30" s="588">
        <v>92.9</v>
      </c>
      <c r="BY30" s="652"/>
      <c r="BZ30" s="652"/>
      <c r="CA30" s="652"/>
      <c r="CB30" s="653"/>
      <c r="CD30" s="656"/>
      <c r="CE30" s="657"/>
      <c r="CF30" s="607" t="s">
        <v>293</v>
      </c>
      <c r="CG30" s="608"/>
      <c r="CH30" s="608"/>
      <c r="CI30" s="608"/>
      <c r="CJ30" s="608"/>
      <c r="CK30" s="608"/>
      <c r="CL30" s="608"/>
      <c r="CM30" s="608"/>
      <c r="CN30" s="608"/>
      <c r="CO30" s="608"/>
      <c r="CP30" s="608"/>
      <c r="CQ30" s="609"/>
      <c r="CR30" s="593">
        <v>570191</v>
      </c>
      <c r="CS30" s="594"/>
      <c r="CT30" s="594"/>
      <c r="CU30" s="594"/>
      <c r="CV30" s="594"/>
      <c r="CW30" s="594"/>
      <c r="CX30" s="594"/>
      <c r="CY30" s="595"/>
      <c r="CZ30" s="627">
        <v>8.9</v>
      </c>
      <c r="DA30" s="628"/>
      <c r="DB30" s="628"/>
      <c r="DC30" s="629"/>
      <c r="DD30" s="602">
        <v>542525</v>
      </c>
      <c r="DE30" s="594"/>
      <c r="DF30" s="594"/>
      <c r="DG30" s="594"/>
      <c r="DH30" s="594"/>
      <c r="DI30" s="594"/>
      <c r="DJ30" s="594"/>
      <c r="DK30" s="595"/>
      <c r="DL30" s="602">
        <v>542525</v>
      </c>
      <c r="DM30" s="594"/>
      <c r="DN30" s="594"/>
      <c r="DO30" s="594"/>
      <c r="DP30" s="594"/>
      <c r="DQ30" s="594"/>
      <c r="DR30" s="594"/>
      <c r="DS30" s="594"/>
      <c r="DT30" s="594"/>
      <c r="DU30" s="594"/>
      <c r="DV30" s="595"/>
      <c r="DW30" s="598">
        <v>13.7</v>
      </c>
      <c r="DX30" s="625"/>
      <c r="DY30" s="625"/>
      <c r="DZ30" s="625"/>
      <c r="EA30" s="625"/>
      <c r="EB30" s="625"/>
      <c r="EC30" s="626"/>
    </row>
    <row r="31" spans="2:133" ht="11.25" customHeight="1" x14ac:dyDescent="0.15">
      <c r="B31" s="590" t="s">
        <v>294</v>
      </c>
      <c r="C31" s="591"/>
      <c r="D31" s="591"/>
      <c r="E31" s="591"/>
      <c r="F31" s="591"/>
      <c r="G31" s="591"/>
      <c r="H31" s="591"/>
      <c r="I31" s="591"/>
      <c r="J31" s="591"/>
      <c r="K31" s="591"/>
      <c r="L31" s="591"/>
      <c r="M31" s="591"/>
      <c r="N31" s="591"/>
      <c r="O31" s="591"/>
      <c r="P31" s="591"/>
      <c r="Q31" s="592"/>
      <c r="R31" s="593">
        <v>381915</v>
      </c>
      <c r="S31" s="594"/>
      <c r="T31" s="594"/>
      <c r="U31" s="594"/>
      <c r="V31" s="594"/>
      <c r="W31" s="594"/>
      <c r="X31" s="594"/>
      <c r="Y31" s="595"/>
      <c r="Z31" s="596">
        <v>5.4</v>
      </c>
      <c r="AA31" s="596"/>
      <c r="AB31" s="596"/>
      <c r="AC31" s="596"/>
      <c r="AD31" s="597" t="s">
        <v>110</v>
      </c>
      <c r="AE31" s="597"/>
      <c r="AF31" s="597"/>
      <c r="AG31" s="597"/>
      <c r="AH31" s="597"/>
      <c r="AI31" s="597"/>
      <c r="AJ31" s="597"/>
      <c r="AK31" s="597"/>
      <c r="AL31" s="598" t="s">
        <v>110</v>
      </c>
      <c r="AM31" s="599"/>
      <c r="AN31" s="599"/>
      <c r="AO31" s="600"/>
      <c r="AP31" s="641"/>
      <c r="AQ31" s="642"/>
      <c r="AR31" s="642"/>
      <c r="AS31" s="642"/>
      <c r="AT31" s="646"/>
      <c r="AU31" s="181" t="s">
        <v>295</v>
      </c>
      <c r="AV31" s="181"/>
      <c r="AW31" s="181"/>
      <c r="AX31" s="590" t="s">
        <v>296</v>
      </c>
      <c r="AY31" s="591"/>
      <c r="AZ31" s="591"/>
      <c r="BA31" s="591"/>
      <c r="BB31" s="591"/>
      <c r="BC31" s="591"/>
      <c r="BD31" s="591"/>
      <c r="BE31" s="591"/>
      <c r="BF31" s="592"/>
      <c r="BG31" s="648">
        <v>98.2</v>
      </c>
      <c r="BH31" s="613"/>
      <c r="BI31" s="613"/>
      <c r="BJ31" s="613"/>
      <c r="BK31" s="613"/>
      <c r="BL31" s="613"/>
      <c r="BM31" s="599">
        <v>94.9</v>
      </c>
      <c r="BN31" s="649"/>
      <c r="BO31" s="649"/>
      <c r="BP31" s="649"/>
      <c r="BQ31" s="650"/>
      <c r="BR31" s="648">
        <v>98.8</v>
      </c>
      <c r="BS31" s="613"/>
      <c r="BT31" s="613"/>
      <c r="BU31" s="613"/>
      <c r="BV31" s="613"/>
      <c r="BW31" s="613"/>
      <c r="BX31" s="599">
        <v>95.6</v>
      </c>
      <c r="BY31" s="649"/>
      <c r="BZ31" s="649"/>
      <c r="CA31" s="649"/>
      <c r="CB31" s="650"/>
      <c r="CD31" s="656"/>
      <c r="CE31" s="657"/>
      <c r="CF31" s="607" t="s">
        <v>297</v>
      </c>
      <c r="CG31" s="608"/>
      <c r="CH31" s="608"/>
      <c r="CI31" s="608"/>
      <c r="CJ31" s="608"/>
      <c r="CK31" s="608"/>
      <c r="CL31" s="608"/>
      <c r="CM31" s="608"/>
      <c r="CN31" s="608"/>
      <c r="CO31" s="608"/>
      <c r="CP31" s="608"/>
      <c r="CQ31" s="609"/>
      <c r="CR31" s="593">
        <v>58200</v>
      </c>
      <c r="CS31" s="613"/>
      <c r="CT31" s="613"/>
      <c r="CU31" s="613"/>
      <c r="CV31" s="613"/>
      <c r="CW31" s="613"/>
      <c r="CX31" s="613"/>
      <c r="CY31" s="614"/>
      <c r="CZ31" s="627">
        <v>0.9</v>
      </c>
      <c r="DA31" s="628"/>
      <c r="DB31" s="628"/>
      <c r="DC31" s="629"/>
      <c r="DD31" s="602">
        <v>58200</v>
      </c>
      <c r="DE31" s="613"/>
      <c r="DF31" s="613"/>
      <c r="DG31" s="613"/>
      <c r="DH31" s="613"/>
      <c r="DI31" s="613"/>
      <c r="DJ31" s="613"/>
      <c r="DK31" s="614"/>
      <c r="DL31" s="602">
        <v>58200</v>
      </c>
      <c r="DM31" s="613"/>
      <c r="DN31" s="613"/>
      <c r="DO31" s="613"/>
      <c r="DP31" s="613"/>
      <c r="DQ31" s="613"/>
      <c r="DR31" s="613"/>
      <c r="DS31" s="613"/>
      <c r="DT31" s="613"/>
      <c r="DU31" s="613"/>
      <c r="DV31" s="614"/>
      <c r="DW31" s="598">
        <v>1.5</v>
      </c>
      <c r="DX31" s="625"/>
      <c r="DY31" s="625"/>
      <c r="DZ31" s="625"/>
      <c r="EA31" s="625"/>
      <c r="EB31" s="625"/>
      <c r="EC31" s="626"/>
    </row>
    <row r="32" spans="2:133" ht="11.25" customHeight="1" x14ac:dyDescent="0.15">
      <c r="B32" s="590" t="s">
        <v>298</v>
      </c>
      <c r="C32" s="591"/>
      <c r="D32" s="591"/>
      <c r="E32" s="591"/>
      <c r="F32" s="591"/>
      <c r="G32" s="591"/>
      <c r="H32" s="591"/>
      <c r="I32" s="591"/>
      <c r="J32" s="591"/>
      <c r="K32" s="591"/>
      <c r="L32" s="591"/>
      <c r="M32" s="591"/>
      <c r="N32" s="591"/>
      <c r="O32" s="591"/>
      <c r="P32" s="591"/>
      <c r="Q32" s="592"/>
      <c r="R32" s="593">
        <v>142980</v>
      </c>
      <c r="S32" s="594"/>
      <c r="T32" s="594"/>
      <c r="U32" s="594"/>
      <c r="V32" s="594"/>
      <c r="W32" s="594"/>
      <c r="X32" s="594"/>
      <c r="Y32" s="595"/>
      <c r="Z32" s="596">
        <v>2</v>
      </c>
      <c r="AA32" s="596"/>
      <c r="AB32" s="596"/>
      <c r="AC32" s="596"/>
      <c r="AD32" s="597">
        <v>1677</v>
      </c>
      <c r="AE32" s="597"/>
      <c r="AF32" s="597"/>
      <c r="AG32" s="597"/>
      <c r="AH32" s="597"/>
      <c r="AI32" s="597"/>
      <c r="AJ32" s="597"/>
      <c r="AK32" s="597"/>
      <c r="AL32" s="598">
        <v>0</v>
      </c>
      <c r="AM32" s="599"/>
      <c r="AN32" s="599"/>
      <c r="AO32" s="600"/>
      <c r="AP32" s="643"/>
      <c r="AQ32" s="644"/>
      <c r="AR32" s="644"/>
      <c r="AS32" s="644"/>
      <c r="AT32" s="647"/>
      <c r="AU32" s="183"/>
      <c r="AV32" s="183"/>
      <c r="AW32" s="183"/>
      <c r="AX32" s="636" t="s">
        <v>299</v>
      </c>
      <c r="AY32" s="637"/>
      <c r="AZ32" s="637"/>
      <c r="BA32" s="637"/>
      <c r="BB32" s="637"/>
      <c r="BC32" s="637"/>
      <c r="BD32" s="637"/>
      <c r="BE32" s="637"/>
      <c r="BF32" s="638"/>
      <c r="BG32" s="660">
        <v>98.4</v>
      </c>
      <c r="BH32" s="661"/>
      <c r="BI32" s="661"/>
      <c r="BJ32" s="661"/>
      <c r="BK32" s="661"/>
      <c r="BL32" s="661"/>
      <c r="BM32" s="662">
        <v>89.8</v>
      </c>
      <c r="BN32" s="661"/>
      <c r="BO32" s="661"/>
      <c r="BP32" s="661"/>
      <c r="BQ32" s="663"/>
      <c r="BR32" s="660">
        <v>98.3</v>
      </c>
      <c r="BS32" s="661"/>
      <c r="BT32" s="661"/>
      <c r="BU32" s="661"/>
      <c r="BV32" s="661"/>
      <c r="BW32" s="661"/>
      <c r="BX32" s="662">
        <v>89.4</v>
      </c>
      <c r="BY32" s="661"/>
      <c r="BZ32" s="661"/>
      <c r="CA32" s="661"/>
      <c r="CB32" s="663"/>
      <c r="CD32" s="658"/>
      <c r="CE32" s="659"/>
      <c r="CF32" s="607" t="s">
        <v>300</v>
      </c>
      <c r="CG32" s="608"/>
      <c r="CH32" s="608"/>
      <c r="CI32" s="608"/>
      <c r="CJ32" s="608"/>
      <c r="CK32" s="608"/>
      <c r="CL32" s="608"/>
      <c r="CM32" s="608"/>
      <c r="CN32" s="608"/>
      <c r="CO32" s="608"/>
      <c r="CP32" s="608"/>
      <c r="CQ32" s="609"/>
      <c r="CR32" s="593" t="s">
        <v>110</v>
      </c>
      <c r="CS32" s="594"/>
      <c r="CT32" s="594"/>
      <c r="CU32" s="594"/>
      <c r="CV32" s="594"/>
      <c r="CW32" s="594"/>
      <c r="CX32" s="594"/>
      <c r="CY32" s="595"/>
      <c r="CZ32" s="627" t="s">
        <v>110</v>
      </c>
      <c r="DA32" s="628"/>
      <c r="DB32" s="628"/>
      <c r="DC32" s="629"/>
      <c r="DD32" s="602" t="s">
        <v>110</v>
      </c>
      <c r="DE32" s="594"/>
      <c r="DF32" s="594"/>
      <c r="DG32" s="594"/>
      <c r="DH32" s="594"/>
      <c r="DI32" s="594"/>
      <c r="DJ32" s="594"/>
      <c r="DK32" s="595"/>
      <c r="DL32" s="602" t="s">
        <v>110</v>
      </c>
      <c r="DM32" s="594"/>
      <c r="DN32" s="594"/>
      <c r="DO32" s="594"/>
      <c r="DP32" s="594"/>
      <c r="DQ32" s="594"/>
      <c r="DR32" s="594"/>
      <c r="DS32" s="594"/>
      <c r="DT32" s="594"/>
      <c r="DU32" s="594"/>
      <c r="DV32" s="595"/>
      <c r="DW32" s="598" t="s">
        <v>110</v>
      </c>
      <c r="DX32" s="625"/>
      <c r="DY32" s="625"/>
      <c r="DZ32" s="625"/>
      <c r="EA32" s="625"/>
      <c r="EB32" s="625"/>
      <c r="EC32" s="626"/>
    </row>
    <row r="33" spans="2:133" ht="11.25" customHeight="1" x14ac:dyDescent="0.15">
      <c r="B33" s="590" t="s">
        <v>301</v>
      </c>
      <c r="C33" s="591"/>
      <c r="D33" s="591"/>
      <c r="E33" s="591"/>
      <c r="F33" s="591"/>
      <c r="G33" s="591"/>
      <c r="H33" s="591"/>
      <c r="I33" s="591"/>
      <c r="J33" s="591"/>
      <c r="K33" s="591"/>
      <c r="L33" s="591"/>
      <c r="M33" s="591"/>
      <c r="N33" s="591"/>
      <c r="O33" s="591"/>
      <c r="P33" s="591"/>
      <c r="Q33" s="592"/>
      <c r="R33" s="593">
        <v>1227522</v>
      </c>
      <c r="S33" s="594"/>
      <c r="T33" s="594"/>
      <c r="U33" s="594"/>
      <c r="V33" s="594"/>
      <c r="W33" s="594"/>
      <c r="X33" s="594"/>
      <c r="Y33" s="595"/>
      <c r="Z33" s="596">
        <v>17.399999999999999</v>
      </c>
      <c r="AA33" s="596"/>
      <c r="AB33" s="596"/>
      <c r="AC33" s="596"/>
      <c r="AD33" s="597" t="s">
        <v>110</v>
      </c>
      <c r="AE33" s="597"/>
      <c r="AF33" s="597"/>
      <c r="AG33" s="597"/>
      <c r="AH33" s="597"/>
      <c r="AI33" s="597"/>
      <c r="AJ33" s="597"/>
      <c r="AK33" s="597"/>
      <c r="AL33" s="598" t="s">
        <v>110</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302</v>
      </c>
      <c r="CE33" s="608"/>
      <c r="CF33" s="608"/>
      <c r="CG33" s="608"/>
      <c r="CH33" s="608"/>
      <c r="CI33" s="608"/>
      <c r="CJ33" s="608"/>
      <c r="CK33" s="608"/>
      <c r="CL33" s="608"/>
      <c r="CM33" s="608"/>
      <c r="CN33" s="608"/>
      <c r="CO33" s="608"/>
      <c r="CP33" s="608"/>
      <c r="CQ33" s="609"/>
      <c r="CR33" s="593">
        <v>3039901</v>
      </c>
      <c r="CS33" s="613"/>
      <c r="CT33" s="613"/>
      <c r="CU33" s="613"/>
      <c r="CV33" s="613"/>
      <c r="CW33" s="613"/>
      <c r="CX33" s="613"/>
      <c r="CY33" s="614"/>
      <c r="CZ33" s="627">
        <v>47.5</v>
      </c>
      <c r="DA33" s="628"/>
      <c r="DB33" s="628"/>
      <c r="DC33" s="629"/>
      <c r="DD33" s="602">
        <v>2600327</v>
      </c>
      <c r="DE33" s="613"/>
      <c r="DF33" s="613"/>
      <c r="DG33" s="613"/>
      <c r="DH33" s="613"/>
      <c r="DI33" s="613"/>
      <c r="DJ33" s="613"/>
      <c r="DK33" s="614"/>
      <c r="DL33" s="602">
        <v>1728249</v>
      </c>
      <c r="DM33" s="613"/>
      <c r="DN33" s="613"/>
      <c r="DO33" s="613"/>
      <c r="DP33" s="613"/>
      <c r="DQ33" s="613"/>
      <c r="DR33" s="613"/>
      <c r="DS33" s="613"/>
      <c r="DT33" s="613"/>
      <c r="DU33" s="613"/>
      <c r="DV33" s="614"/>
      <c r="DW33" s="598">
        <v>43.6</v>
      </c>
      <c r="DX33" s="625"/>
      <c r="DY33" s="625"/>
      <c r="DZ33" s="625"/>
      <c r="EA33" s="625"/>
      <c r="EB33" s="625"/>
      <c r="EC33" s="626"/>
    </row>
    <row r="34" spans="2:133" ht="11.25" customHeight="1" x14ac:dyDescent="0.15">
      <c r="B34" s="590" t="s">
        <v>303</v>
      </c>
      <c r="C34" s="591"/>
      <c r="D34" s="591"/>
      <c r="E34" s="591"/>
      <c r="F34" s="591"/>
      <c r="G34" s="591"/>
      <c r="H34" s="591"/>
      <c r="I34" s="591"/>
      <c r="J34" s="591"/>
      <c r="K34" s="591"/>
      <c r="L34" s="591"/>
      <c r="M34" s="591"/>
      <c r="N34" s="591"/>
      <c r="O34" s="591"/>
      <c r="P34" s="591"/>
      <c r="Q34" s="592"/>
      <c r="R34" s="593" t="s">
        <v>110</v>
      </c>
      <c r="S34" s="594"/>
      <c r="T34" s="594"/>
      <c r="U34" s="594"/>
      <c r="V34" s="594"/>
      <c r="W34" s="594"/>
      <c r="X34" s="594"/>
      <c r="Y34" s="595"/>
      <c r="Z34" s="596" t="s">
        <v>110</v>
      </c>
      <c r="AA34" s="596"/>
      <c r="AB34" s="596"/>
      <c r="AC34" s="596"/>
      <c r="AD34" s="597" t="s">
        <v>110</v>
      </c>
      <c r="AE34" s="597"/>
      <c r="AF34" s="597"/>
      <c r="AG34" s="597"/>
      <c r="AH34" s="597"/>
      <c r="AI34" s="597"/>
      <c r="AJ34" s="597"/>
      <c r="AK34" s="597"/>
      <c r="AL34" s="598" t="s">
        <v>110</v>
      </c>
      <c r="AM34" s="599"/>
      <c r="AN34" s="599"/>
      <c r="AO34" s="600"/>
      <c r="AP34" s="186"/>
      <c r="AQ34" s="572" t="s">
        <v>304</v>
      </c>
      <c r="AR34" s="573"/>
      <c r="AS34" s="573"/>
      <c r="AT34" s="573"/>
      <c r="AU34" s="573"/>
      <c r="AV34" s="573"/>
      <c r="AW34" s="573"/>
      <c r="AX34" s="573"/>
      <c r="AY34" s="573"/>
      <c r="AZ34" s="573"/>
      <c r="BA34" s="573"/>
      <c r="BB34" s="573"/>
      <c r="BC34" s="573"/>
      <c r="BD34" s="573"/>
      <c r="BE34" s="573"/>
      <c r="BF34" s="574"/>
      <c r="BG34" s="572" t="s">
        <v>305</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306</v>
      </c>
      <c r="CE34" s="608"/>
      <c r="CF34" s="608"/>
      <c r="CG34" s="608"/>
      <c r="CH34" s="608"/>
      <c r="CI34" s="608"/>
      <c r="CJ34" s="608"/>
      <c r="CK34" s="608"/>
      <c r="CL34" s="608"/>
      <c r="CM34" s="608"/>
      <c r="CN34" s="608"/>
      <c r="CO34" s="608"/>
      <c r="CP34" s="608"/>
      <c r="CQ34" s="609"/>
      <c r="CR34" s="593">
        <v>868712</v>
      </c>
      <c r="CS34" s="594"/>
      <c r="CT34" s="594"/>
      <c r="CU34" s="594"/>
      <c r="CV34" s="594"/>
      <c r="CW34" s="594"/>
      <c r="CX34" s="594"/>
      <c r="CY34" s="595"/>
      <c r="CZ34" s="627">
        <v>13.6</v>
      </c>
      <c r="DA34" s="628"/>
      <c r="DB34" s="628"/>
      <c r="DC34" s="629"/>
      <c r="DD34" s="602">
        <v>677966</v>
      </c>
      <c r="DE34" s="594"/>
      <c r="DF34" s="594"/>
      <c r="DG34" s="594"/>
      <c r="DH34" s="594"/>
      <c r="DI34" s="594"/>
      <c r="DJ34" s="594"/>
      <c r="DK34" s="595"/>
      <c r="DL34" s="602">
        <v>553796</v>
      </c>
      <c r="DM34" s="594"/>
      <c r="DN34" s="594"/>
      <c r="DO34" s="594"/>
      <c r="DP34" s="594"/>
      <c r="DQ34" s="594"/>
      <c r="DR34" s="594"/>
      <c r="DS34" s="594"/>
      <c r="DT34" s="594"/>
      <c r="DU34" s="594"/>
      <c r="DV34" s="595"/>
      <c r="DW34" s="598">
        <v>14</v>
      </c>
      <c r="DX34" s="625"/>
      <c r="DY34" s="625"/>
      <c r="DZ34" s="625"/>
      <c r="EA34" s="625"/>
      <c r="EB34" s="625"/>
      <c r="EC34" s="626"/>
    </row>
    <row r="35" spans="2:133" ht="11.25" customHeight="1" x14ac:dyDescent="0.15">
      <c r="B35" s="590" t="s">
        <v>307</v>
      </c>
      <c r="C35" s="591"/>
      <c r="D35" s="591"/>
      <c r="E35" s="591"/>
      <c r="F35" s="591"/>
      <c r="G35" s="591"/>
      <c r="H35" s="591"/>
      <c r="I35" s="591"/>
      <c r="J35" s="591"/>
      <c r="K35" s="591"/>
      <c r="L35" s="591"/>
      <c r="M35" s="591"/>
      <c r="N35" s="591"/>
      <c r="O35" s="591"/>
      <c r="P35" s="591"/>
      <c r="Q35" s="592"/>
      <c r="R35" s="593">
        <v>192122</v>
      </c>
      <c r="S35" s="594"/>
      <c r="T35" s="594"/>
      <c r="U35" s="594"/>
      <c r="V35" s="594"/>
      <c r="W35" s="594"/>
      <c r="X35" s="594"/>
      <c r="Y35" s="595"/>
      <c r="Z35" s="596">
        <v>2.7</v>
      </c>
      <c r="AA35" s="596"/>
      <c r="AB35" s="596"/>
      <c r="AC35" s="596"/>
      <c r="AD35" s="597" t="s">
        <v>110</v>
      </c>
      <c r="AE35" s="597"/>
      <c r="AF35" s="597"/>
      <c r="AG35" s="597"/>
      <c r="AH35" s="597"/>
      <c r="AI35" s="597"/>
      <c r="AJ35" s="597"/>
      <c r="AK35" s="597"/>
      <c r="AL35" s="598" t="s">
        <v>110</v>
      </c>
      <c r="AM35" s="599"/>
      <c r="AN35" s="599"/>
      <c r="AO35" s="600"/>
      <c r="AP35" s="186"/>
      <c r="AQ35" s="604" t="s">
        <v>308</v>
      </c>
      <c r="AR35" s="605"/>
      <c r="AS35" s="605"/>
      <c r="AT35" s="605"/>
      <c r="AU35" s="605"/>
      <c r="AV35" s="605"/>
      <c r="AW35" s="605"/>
      <c r="AX35" s="605"/>
      <c r="AY35" s="606"/>
      <c r="AZ35" s="582">
        <v>894268</v>
      </c>
      <c r="BA35" s="583"/>
      <c r="BB35" s="583"/>
      <c r="BC35" s="583"/>
      <c r="BD35" s="583"/>
      <c r="BE35" s="583"/>
      <c r="BF35" s="664"/>
      <c r="BG35" s="604" t="s">
        <v>309</v>
      </c>
      <c r="BH35" s="605"/>
      <c r="BI35" s="605"/>
      <c r="BJ35" s="605"/>
      <c r="BK35" s="605"/>
      <c r="BL35" s="605"/>
      <c r="BM35" s="605"/>
      <c r="BN35" s="605"/>
      <c r="BO35" s="605"/>
      <c r="BP35" s="605"/>
      <c r="BQ35" s="605"/>
      <c r="BR35" s="605"/>
      <c r="BS35" s="605"/>
      <c r="BT35" s="605"/>
      <c r="BU35" s="606"/>
      <c r="BV35" s="582">
        <v>42241</v>
      </c>
      <c r="BW35" s="583"/>
      <c r="BX35" s="583"/>
      <c r="BY35" s="583"/>
      <c r="BZ35" s="583"/>
      <c r="CA35" s="583"/>
      <c r="CB35" s="664"/>
      <c r="CD35" s="607" t="s">
        <v>310</v>
      </c>
      <c r="CE35" s="608"/>
      <c r="CF35" s="608"/>
      <c r="CG35" s="608"/>
      <c r="CH35" s="608"/>
      <c r="CI35" s="608"/>
      <c r="CJ35" s="608"/>
      <c r="CK35" s="608"/>
      <c r="CL35" s="608"/>
      <c r="CM35" s="608"/>
      <c r="CN35" s="608"/>
      <c r="CO35" s="608"/>
      <c r="CP35" s="608"/>
      <c r="CQ35" s="609"/>
      <c r="CR35" s="593">
        <v>176565</v>
      </c>
      <c r="CS35" s="613"/>
      <c r="CT35" s="613"/>
      <c r="CU35" s="613"/>
      <c r="CV35" s="613"/>
      <c r="CW35" s="613"/>
      <c r="CX35" s="613"/>
      <c r="CY35" s="614"/>
      <c r="CZ35" s="627">
        <v>2.8</v>
      </c>
      <c r="DA35" s="628"/>
      <c r="DB35" s="628"/>
      <c r="DC35" s="629"/>
      <c r="DD35" s="602">
        <v>149719</v>
      </c>
      <c r="DE35" s="613"/>
      <c r="DF35" s="613"/>
      <c r="DG35" s="613"/>
      <c r="DH35" s="613"/>
      <c r="DI35" s="613"/>
      <c r="DJ35" s="613"/>
      <c r="DK35" s="614"/>
      <c r="DL35" s="602">
        <v>149719</v>
      </c>
      <c r="DM35" s="613"/>
      <c r="DN35" s="613"/>
      <c r="DO35" s="613"/>
      <c r="DP35" s="613"/>
      <c r="DQ35" s="613"/>
      <c r="DR35" s="613"/>
      <c r="DS35" s="613"/>
      <c r="DT35" s="613"/>
      <c r="DU35" s="613"/>
      <c r="DV35" s="614"/>
      <c r="DW35" s="598">
        <v>3.8</v>
      </c>
      <c r="DX35" s="625"/>
      <c r="DY35" s="625"/>
      <c r="DZ35" s="625"/>
      <c r="EA35" s="625"/>
      <c r="EB35" s="625"/>
      <c r="EC35" s="626"/>
    </row>
    <row r="36" spans="2:133" ht="11.25" customHeight="1" x14ac:dyDescent="0.15">
      <c r="B36" s="636" t="s">
        <v>311</v>
      </c>
      <c r="C36" s="637"/>
      <c r="D36" s="637"/>
      <c r="E36" s="637"/>
      <c r="F36" s="637"/>
      <c r="G36" s="637"/>
      <c r="H36" s="637"/>
      <c r="I36" s="637"/>
      <c r="J36" s="637"/>
      <c r="K36" s="637"/>
      <c r="L36" s="637"/>
      <c r="M36" s="637"/>
      <c r="N36" s="637"/>
      <c r="O36" s="637"/>
      <c r="P36" s="637"/>
      <c r="Q36" s="638"/>
      <c r="R36" s="665">
        <v>7052718</v>
      </c>
      <c r="S36" s="666"/>
      <c r="T36" s="666"/>
      <c r="U36" s="666"/>
      <c r="V36" s="666"/>
      <c r="W36" s="666"/>
      <c r="X36" s="666"/>
      <c r="Y36" s="667"/>
      <c r="Z36" s="668">
        <v>100</v>
      </c>
      <c r="AA36" s="668"/>
      <c r="AB36" s="668"/>
      <c r="AC36" s="668"/>
      <c r="AD36" s="669">
        <v>3769816</v>
      </c>
      <c r="AE36" s="669"/>
      <c r="AF36" s="669"/>
      <c r="AG36" s="669"/>
      <c r="AH36" s="669"/>
      <c r="AI36" s="669"/>
      <c r="AJ36" s="669"/>
      <c r="AK36" s="669"/>
      <c r="AL36" s="670">
        <v>100</v>
      </c>
      <c r="AM36" s="662"/>
      <c r="AN36" s="662"/>
      <c r="AO36" s="671"/>
      <c r="AQ36" s="672" t="s">
        <v>312</v>
      </c>
      <c r="AR36" s="673"/>
      <c r="AS36" s="673"/>
      <c r="AT36" s="673"/>
      <c r="AU36" s="673"/>
      <c r="AV36" s="673"/>
      <c r="AW36" s="673"/>
      <c r="AX36" s="673"/>
      <c r="AY36" s="674"/>
      <c r="AZ36" s="593">
        <v>348331</v>
      </c>
      <c r="BA36" s="594"/>
      <c r="BB36" s="594"/>
      <c r="BC36" s="594"/>
      <c r="BD36" s="613"/>
      <c r="BE36" s="613"/>
      <c r="BF36" s="650"/>
      <c r="BG36" s="607" t="s">
        <v>313</v>
      </c>
      <c r="BH36" s="608"/>
      <c r="BI36" s="608"/>
      <c r="BJ36" s="608"/>
      <c r="BK36" s="608"/>
      <c r="BL36" s="608"/>
      <c r="BM36" s="608"/>
      <c r="BN36" s="608"/>
      <c r="BO36" s="608"/>
      <c r="BP36" s="608"/>
      <c r="BQ36" s="608"/>
      <c r="BR36" s="608"/>
      <c r="BS36" s="608"/>
      <c r="BT36" s="608"/>
      <c r="BU36" s="609"/>
      <c r="BV36" s="593">
        <v>20278</v>
      </c>
      <c r="BW36" s="594"/>
      <c r="BX36" s="594"/>
      <c r="BY36" s="594"/>
      <c r="BZ36" s="594"/>
      <c r="CA36" s="594"/>
      <c r="CB36" s="603"/>
      <c r="CD36" s="607" t="s">
        <v>314</v>
      </c>
      <c r="CE36" s="608"/>
      <c r="CF36" s="608"/>
      <c r="CG36" s="608"/>
      <c r="CH36" s="608"/>
      <c r="CI36" s="608"/>
      <c r="CJ36" s="608"/>
      <c r="CK36" s="608"/>
      <c r="CL36" s="608"/>
      <c r="CM36" s="608"/>
      <c r="CN36" s="608"/>
      <c r="CO36" s="608"/>
      <c r="CP36" s="608"/>
      <c r="CQ36" s="609"/>
      <c r="CR36" s="593">
        <v>893121</v>
      </c>
      <c r="CS36" s="594"/>
      <c r="CT36" s="594"/>
      <c r="CU36" s="594"/>
      <c r="CV36" s="594"/>
      <c r="CW36" s="594"/>
      <c r="CX36" s="594"/>
      <c r="CY36" s="595"/>
      <c r="CZ36" s="627">
        <v>14</v>
      </c>
      <c r="DA36" s="628"/>
      <c r="DB36" s="628"/>
      <c r="DC36" s="629"/>
      <c r="DD36" s="602">
        <v>757364</v>
      </c>
      <c r="DE36" s="594"/>
      <c r="DF36" s="594"/>
      <c r="DG36" s="594"/>
      <c r="DH36" s="594"/>
      <c r="DI36" s="594"/>
      <c r="DJ36" s="594"/>
      <c r="DK36" s="595"/>
      <c r="DL36" s="602">
        <v>612139</v>
      </c>
      <c r="DM36" s="594"/>
      <c r="DN36" s="594"/>
      <c r="DO36" s="594"/>
      <c r="DP36" s="594"/>
      <c r="DQ36" s="594"/>
      <c r="DR36" s="594"/>
      <c r="DS36" s="594"/>
      <c r="DT36" s="594"/>
      <c r="DU36" s="594"/>
      <c r="DV36" s="595"/>
      <c r="DW36" s="598">
        <v>15.5</v>
      </c>
      <c r="DX36" s="625"/>
      <c r="DY36" s="625"/>
      <c r="DZ36" s="625"/>
      <c r="EA36" s="625"/>
      <c r="EB36" s="625"/>
      <c r="EC36" s="626"/>
    </row>
    <row r="37" spans="2:133" ht="11.25" customHeight="1" x14ac:dyDescent="0.15">
      <c r="AQ37" s="672" t="s">
        <v>315</v>
      </c>
      <c r="AR37" s="673"/>
      <c r="AS37" s="673"/>
      <c r="AT37" s="673"/>
      <c r="AU37" s="673"/>
      <c r="AV37" s="673"/>
      <c r="AW37" s="673"/>
      <c r="AX37" s="673"/>
      <c r="AY37" s="674"/>
      <c r="AZ37" s="593">
        <v>98000</v>
      </c>
      <c r="BA37" s="594"/>
      <c r="BB37" s="594"/>
      <c r="BC37" s="594"/>
      <c r="BD37" s="613"/>
      <c r="BE37" s="613"/>
      <c r="BF37" s="650"/>
      <c r="BG37" s="607" t="s">
        <v>316</v>
      </c>
      <c r="BH37" s="608"/>
      <c r="BI37" s="608"/>
      <c r="BJ37" s="608"/>
      <c r="BK37" s="608"/>
      <c r="BL37" s="608"/>
      <c r="BM37" s="608"/>
      <c r="BN37" s="608"/>
      <c r="BO37" s="608"/>
      <c r="BP37" s="608"/>
      <c r="BQ37" s="608"/>
      <c r="BR37" s="608"/>
      <c r="BS37" s="608"/>
      <c r="BT37" s="608"/>
      <c r="BU37" s="609"/>
      <c r="BV37" s="593">
        <v>1284</v>
      </c>
      <c r="BW37" s="594"/>
      <c r="BX37" s="594"/>
      <c r="BY37" s="594"/>
      <c r="BZ37" s="594"/>
      <c r="CA37" s="594"/>
      <c r="CB37" s="603"/>
      <c r="CD37" s="607" t="s">
        <v>317</v>
      </c>
      <c r="CE37" s="608"/>
      <c r="CF37" s="608"/>
      <c r="CG37" s="608"/>
      <c r="CH37" s="608"/>
      <c r="CI37" s="608"/>
      <c r="CJ37" s="608"/>
      <c r="CK37" s="608"/>
      <c r="CL37" s="608"/>
      <c r="CM37" s="608"/>
      <c r="CN37" s="608"/>
      <c r="CO37" s="608"/>
      <c r="CP37" s="608"/>
      <c r="CQ37" s="609"/>
      <c r="CR37" s="593">
        <v>225928</v>
      </c>
      <c r="CS37" s="613"/>
      <c r="CT37" s="613"/>
      <c r="CU37" s="613"/>
      <c r="CV37" s="613"/>
      <c r="CW37" s="613"/>
      <c r="CX37" s="613"/>
      <c r="CY37" s="614"/>
      <c r="CZ37" s="627">
        <v>3.5</v>
      </c>
      <c r="DA37" s="628"/>
      <c r="DB37" s="628"/>
      <c r="DC37" s="629"/>
      <c r="DD37" s="602">
        <v>225928</v>
      </c>
      <c r="DE37" s="613"/>
      <c r="DF37" s="613"/>
      <c r="DG37" s="613"/>
      <c r="DH37" s="613"/>
      <c r="DI37" s="613"/>
      <c r="DJ37" s="613"/>
      <c r="DK37" s="614"/>
      <c r="DL37" s="602">
        <v>225928</v>
      </c>
      <c r="DM37" s="613"/>
      <c r="DN37" s="613"/>
      <c r="DO37" s="613"/>
      <c r="DP37" s="613"/>
      <c r="DQ37" s="613"/>
      <c r="DR37" s="613"/>
      <c r="DS37" s="613"/>
      <c r="DT37" s="613"/>
      <c r="DU37" s="613"/>
      <c r="DV37" s="614"/>
      <c r="DW37" s="598">
        <v>5.7</v>
      </c>
      <c r="DX37" s="625"/>
      <c r="DY37" s="625"/>
      <c r="DZ37" s="625"/>
      <c r="EA37" s="625"/>
      <c r="EB37" s="625"/>
      <c r="EC37" s="626"/>
    </row>
    <row r="38" spans="2:133" ht="11.25" customHeight="1" x14ac:dyDescent="0.15">
      <c r="AQ38" s="672" t="s">
        <v>318</v>
      </c>
      <c r="AR38" s="673"/>
      <c r="AS38" s="673"/>
      <c r="AT38" s="673"/>
      <c r="AU38" s="673"/>
      <c r="AV38" s="673"/>
      <c r="AW38" s="673"/>
      <c r="AX38" s="673"/>
      <c r="AY38" s="674"/>
      <c r="AZ38" s="593">
        <v>41563</v>
      </c>
      <c r="BA38" s="594"/>
      <c r="BB38" s="594"/>
      <c r="BC38" s="594"/>
      <c r="BD38" s="613"/>
      <c r="BE38" s="613"/>
      <c r="BF38" s="650"/>
      <c r="BG38" s="607" t="s">
        <v>319</v>
      </c>
      <c r="BH38" s="608"/>
      <c r="BI38" s="608"/>
      <c r="BJ38" s="608"/>
      <c r="BK38" s="608"/>
      <c r="BL38" s="608"/>
      <c r="BM38" s="608"/>
      <c r="BN38" s="608"/>
      <c r="BO38" s="608"/>
      <c r="BP38" s="608"/>
      <c r="BQ38" s="608"/>
      <c r="BR38" s="608"/>
      <c r="BS38" s="608"/>
      <c r="BT38" s="608"/>
      <c r="BU38" s="609"/>
      <c r="BV38" s="593">
        <v>2289</v>
      </c>
      <c r="BW38" s="594"/>
      <c r="BX38" s="594"/>
      <c r="BY38" s="594"/>
      <c r="BZ38" s="594"/>
      <c r="CA38" s="594"/>
      <c r="CB38" s="603"/>
      <c r="CD38" s="607" t="s">
        <v>320</v>
      </c>
      <c r="CE38" s="608"/>
      <c r="CF38" s="608"/>
      <c r="CG38" s="608"/>
      <c r="CH38" s="608"/>
      <c r="CI38" s="608"/>
      <c r="CJ38" s="608"/>
      <c r="CK38" s="608"/>
      <c r="CL38" s="608"/>
      <c r="CM38" s="608"/>
      <c r="CN38" s="608"/>
      <c r="CO38" s="608"/>
      <c r="CP38" s="608"/>
      <c r="CQ38" s="609"/>
      <c r="CR38" s="593">
        <v>545937</v>
      </c>
      <c r="CS38" s="594"/>
      <c r="CT38" s="594"/>
      <c r="CU38" s="594"/>
      <c r="CV38" s="594"/>
      <c r="CW38" s="594"/>
      <c r="CX38" s="594"/>
      <c r="CY38" s="595"/>
      <c r="CZ38" s="627">
        <v>8.5</v>
      </c>
      <c r="DA38" s="628"/>
      <c r="DB38" s="628"/>
      <c r="DC38" s="629"/>
      <c r="DD38" s="602">
        <v>475242</v>
      </c>
      <c r="DE38" s="594"/>
      <c r="DF38" s="594"/>
      <c r="DG38" s="594"/>
      <c r="DH38" s="594"/>
      <c r="DI38" s="594"/>
      <c r="DJ38" s="594"/>
      <c r="DK38" s="595"/>
      <c r="DL38" s="602">
        <v>412595</v>
      </c>
      <c r="DM38" s="594"/>
      <c r="DN38" s="594"/>
      <c r="DO38" s="594"/>
      <c r="DP38" s="594"/>
      <c r="DQ38" s="594"/>
      <c r="DR38" s="594"/>
      <c r="DS38" s="594"/>
      <c r="DT38" s="594"/>
      <c r="DU38" s="594"/>
      <c r="DV38" s="595"/>
      <c r="DW38" s="598">
        <v>10.4</v>
      </c>
      <c r="DX38" s="625"/>
      <c r="DY38" s="625"/>
      <c r="DZ38" s="625"/>
      <c r="EA38" s="625"/>
      <c r="EB38" s="625"/>
      <c r="EC38" s="626"/>
    </row>
    <row r="39" spans="2:133" ht="11.25" customHeight="1" x14ac:dyDescent="0.15">
      <c r="AQ39" s="672" t="s">
        <v>321</v>
      </c>
      <c r="AR39" s="673"/>
      <c r="AS39" s="673"/>
      <c r="AT39" s="673"/>
      <c r="AU39" s="673"/>
      <c r="AV39" s="673"/>
      <c r="AW39" s="673"/>
      <c r="AX39" s="673"/>
      <c r="AY39" s="674"/>
      <c r="AZ39" s="593" t="s">
        <v>322</v>
      </c>
      <c r="BA39" s="594"/>
      <c r="BB39" s="594"/>
      <c r="BC39" s="594"/>
      <c r="BD39" s="613"/>
      <c r="BE39" s="613"/>
      <c r="BF39" s="650"/>
      <c r="BG39" s="678" t="s">
        <v>323</v>
      </c>
      <c r="BH39" s="679"/>
      <c r="BI39" s="679"/>
      <c r="BJ39" s="679"/>
      <c r="BK39" s="679"/>
      <c r="BL39" s="187"/>
      <c r="BM39" s="608" t="s">
        <v>324</v>
      </c>
      <c r="BN39" s="608"/>
      <c r="BO39" s="608"/>
      <c r="BP39" s="608"/>
      <c r="BQ39" s="608"/>
      <c r="BR39" s="608"/>
      <c r="BS39" s="608"/>
      <c r="BT39" s="608"/>
      <c r="BU39" s="609"/>
      <c r="BV39" s="593">
        <v>81</v>
      </c>
      <c r="BW39" s="594"/>
      <c r="BX39" s="594"/>
      <c r="BY39" s="594"/>
      <c r="BZ39" s="594"/>
      <c r="CA39" s="594"/>
      <c r="CB39" s="603"/>
      <c r="CD39" s="607" t="s">
        <v>325</v>
      </c>
      <c r="CE39" s="608"/>
      <c r="CF39" s="608"/>
      <c r="CG39" s="608"/>
      <c r="CH39" s="608"/>
      <c r="CI39" s="608"/>
      <c r="CJ39" s="608"/>
      <c r="CK39" s="608"/>
      <c r="CL39" s="608"/>
      <c r="CM39" s="608"/>
      <c r="CN39" s="608"/>
      <c r="CO39" s="608"/>
      <c r="CP39" s="608"/>
      <c r="CQ39" s="609"/>
      <c r="CR39" s="593">
        <v>541566</v>
      </c>
      <c r="CS39" s="613"/>
      <c r="CT39" s="613"/>
      <c r="CU39" s="613"/>
      <c r="CV39" s="613"/>
      <c r="CW39" s="613"/>
      <c r="CX39" s="613"/>
      <c r="CY39" s="614"/>
      <c r="CZ39" s="627">
        <v>8.5</v>
      </c>
      <c r="DA39" s="628"/>
      <c r="DB39" s="628"/>
      <c r="DC39" s="629"/>
      <c r="DD39" s="602">
        <v>540036</v>
      </c>
      <c r="DE39" s="613"/>
      <c r="DF39" s="613"/>
      <c r="DG39" s="613"/>
      <c r="DH39" s="613"/>
      <c r="DI39" s="613"/>
      <c r="DJ39" s="613"/>
      <c r="DK39" s="614"/>
      <c r="DL39" s="602" t="s">
        <v>322</v>
      </c>
      <c r="DM39" s="613"/>
      <c r="DN39" s="613"/>
      <c r="DO39" s="613"/>
      <c r="DP39" s="613"/>
      <c r="DQ39" s="613"/>
      <c r="DR39" s="613"/>
      <c r="DS39" s="613"/>
      <c r="DT39" s="613"/>
      <c r="DU39" s="613"/>
      <c r="DV39" s="614"/>
      <c r="DW39" s="598" t="s">
        <v>322</v>
      </c>
      <c r="DX39" s="625"/>
      <c r="DY39" s="625"/>
      <c r="DZ39" s="625"/>
      <c r="EA39" s="625"/>
      <c r="EB39" s="625"/>
      <c r="EC39" s="626"/>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326</v>
      </c>
      <c r="AR40" s="673"/>
      <c r="AS40" s="673"/>
      <c r="AT40" s="673"/>
      <c r="AU40" s="673"/>
      <c r="AV40" s="673"/>
      <c r="AW40" s="673"/>
      <c r="AX40" s="673"/>
      <c r="AY40" s="674"/>
      <c r="AZ40" s="593">
        <v>134186</v>
      </c>
      <c r="BA40" s="594"/>
      <c r="BB40" s="594"/>
      <c r="BC40" s="594"/>
      <c r="BD40" s="613"/>
      <c r="BE40" s="613"/>
      <c r="BF40" s="650"/>
      <c r="BG40" s="678"/>
      <c r="BH40" s="679"/>
      <c r="BI40" s="679"/>
      <c r="BJ40" s="679"/>
      <c r="BK40" s="679"/>
      <c r="BL40" s="187"/>
      <c r="BM40" s="608" t="s">
        <v>327</v>
      </c>
      <c r="BN40" s="608"/>
      <c r="BO40" s="608"/>
      <c r="BP40" s="608"/>
      <c r="BQ40" s="608"/>
      <c r="BR40" s="608"/>
      <c r="BS40" s="608"/>
      <c r="BT40" s="608"/>
      <c r="BU40" s="609"/>
      <c r="BV40" s="593">
        <v>133</v>
      </c>
      <c r="BW40" s="594"/>
      <c r="BX40" s="594"/>
      <c r="BY40" s="594"/>
      <c r="BZ40" s="594"/>
      <c r="CA40" s="594"/>
      <c r="CB40" s="603"/>
      <c r="CD40" s="607" t="s">
        <v>328</v>
      </c>
      <c r="CE40" s="608"/>
      <c r="CF40" s="608"/>
      <c r="CG40" s="608"/>
      <c r="CH40" s="608"/>
      <c r="CI40" s="608"/>
      <c r="CJ40" s="608"/>
      <c r="CK40" s="608"/>
      <c r="CL40" s="608"/>
      <c r="CM40" s="608"/>
      <c r="CN40" s="608"/>
      <c r="CO40" s="608"/>
      <c r="CP40" s="608"/>
      <c r="CQ40" s="609"/>
      <c r="CR40" s="593">
        <v>14000</v>
      </c>
      <c r="CS40" s="594"/>
      <c r="CT40" s="594"/>
      <c r="CU40" s="594"/>
      <c r="CV40" s="594"/>
      <c r="CW40" s="594"/>
      <c r="CX40" s="594"/>
      <c r="CY40" s="595"/>
      <c r="CZ40" s="627">
        <v>0.2</v>
      </c>
      <c r="DA40" s="628"/>
      <c r="DB40" s="628"/>
      <c r="DC40" s="629"/>
      <c r="DD40" s="602" t="s">
        <v>322</v>
      </c>
      <c r="DE40" s="594"/>
      <c r="DF40" s="594"/>
      <c r="DG40" s="594"/>
      <c r="DH40" s="594"/>
      <c r="DI40" s="594"/>
      <c r="DJ40" s="594"/>
      <c r="DK40" s="595"/>
      <c r="DL40" s="602" t="s">
        <v>322</v>
      </c>
      <c r="DM40" s="594"/>
      <c r="DN40" s="594"/>
      <c r="DO40" s="594"/>
      <c r="DP40" s="594"/>
      <c r="DQ40" s="594"/>
      <c r="DR40" s="594"/>
      <c r="DS40" s="594"/>
      <c r="DT40" s="594"/>
      <c r="DU40" s="594"/>
      <c r="DV40" s="595"/>
      <c r="DW40" s="598" t="s">
        <v>322</v>
      </c>
      <c r="DX40" s="625"/>
      <c r="DY40" s="625"/>
      <c r="DZ40" s="625"/>
      <c r="EA40" s="625"/>
      <c r="EB40" s="625"/>
      <c r="EC40" s="626"/>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5" t="s">
        <v>329</v>
      </c>
      <c r="AR41" s="616"/>
      <c r="AS41" s="616"/>
      <c r="AT41" s="616"/>
      <c r="AU41" s="616"/>
      <c r="AV41" s="616"/>
      <c r="AW41" s="616"/>
      <c r="AX41" s="616"/>
      <c r="AY41" s="617"/>
      <c r="AZ41" s="665">
        <v>272188</v>
      </c>
      <c r="BA41" s="666"/>
      <c r="BB41" s="666"/>
      <c r="BC41" s="666"/>
      <c r="BD41" s="661"/>
      <c r="BE41" s="661"/>
      <c r="BF41" s="663"/>
      <c r="BG41" s="680"/>
      <c r="BH41" s="681"/>
      <c r="BI41" s="681"/>
      <c r="BJ41" s="681"/>
      <c r="BK41" s="681"/>
      <c r="BL41" s="189"/>
      <c r="BM41" s="616" t="s">
        <v>330</v>
      </c>
      <c r="BN41" s="616"/>
      <c r="BO41" s="616"/>
      <c r="BP41" s="616"/>
      <c r="BQ41" s="616"/>
      <c r="BR41" s="616"/>
      <c r="BS41" s="616"/>
      <c r="BT41" s="616"/>
      <c r="BU41" s="617"/>
      <c r="BV41" s="665">
        <v>303</v>
      </c>
      <c r="BW41" s="666"/>
      <c r="BX41" s="666"/>
      <c r="BY41" s="666"/>
      <c r="BZ41" s="666"/>
      <c r="CA41" s="666"/>
      <c r="CB41" s="675"/>
      <c r="CD41" s="607" t="s">
        <v>331</v>
      </c>
      <c r="CE41" s="608"/>
      <c r="CF41" s="608"/>
      <c r="CG41" s="608"/>
      <c r="CH41" s="608"/>
      <c r="CI41" s="608"/>
      <c r="CJ41" s="608"/>
      <c r="CK41" s="608"/>
      <c r="CL41" s="608"/>
      <c r="CM41" s="608"/>
      <c r="CN41" s="608"/>
      <c r="CO41" s="608"/>
      <c r="CP41" s="608"/>
      <c r="CQ41" s="609"/>
      <c r="CR41" s="593" t="s">
        <v>332</v>
      </c>
      <c r="CS41" s="613"/>
      <c r="CT41" s="613"/>
      <c r="CU41" s="613"/>
      <c r="CV41" s="613"/>
      <c r="CW41" s="613"/>
      <c r="CX41" s="613"/>
      <c r="CY41" s="614"/>
      <c r="CZ41" s="627" t="s">
        <v>332</v>
      </c>
      <c r="DA41" s="628"/>
      <c r="DB41" s="628"/>
      <c r="DC41" s="629"/>
      <c r="DD41" s="602" t="s">
        <v>332</v>
      </c>
      <c r="DE41" s="613"/>
      <c r="DF41" s="613"/>
      <c r="DG41" s="613"/>
      <c r="DH41" s="613"/>
      <c r="DI41" s="613"/>
      <c r="DJ41" s="613"/>
      <c r="DK41" s="614"/>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333</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334</v>
      </c>
      <c r="CE42" s="591"/>
      <c r="CF42" s="591"/>
      <c r="CG42" s="591"/>
      <c r="CH42" s="591"/>
      <c r="CI42" s="591"/>
      <c r="CJ42" s="591"/>
      <c r="CK42" s="591"/>
      <c r="CL42" s="591"/>
      <c r="CM42" s="591"/>
      <c r="CN42" s="591"/>
      <c r="CO42" s="591"/>
      <c r="CP42" s="591"/>
      <c r="CQ42" s="592"/>
      <c r="CR42" s="593">
        <v>1431305</v>
      </c>
      <c r="CS42" s="594"/>
      <c r="CT42" s="594"/>
      <c r="CU42" s="594"/>
      <c r="CV42" s="594"/>
      <c r="CW42" s="594"/>
      <c r="CX42" s="594"/>
      <c r="CY42" s="595"/>
      <c r="CZ42" s="627">
        <v>22.4</v>
      </c>
      <c r="DA42" s="676"/>
      <c r="DB42" s="676"/>
      <c r="DC42" s="677"/>
      <c r="DD42" s="602">
        <v>133887</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335</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336</v>
      </c>
      <c r="CE43" s="591"/>
      <c r="CF43" s="591"/>
      <c r="CG43" s="591"/>
      <c r="CH43" s="591"/>
      <c r="CI43" s="591"/>
      <c r="CJ43" s="591"/>
      <c r="CK43" s="591"/>
      <c r="CL43" s="591"/>
      <c r="CM43" s="591"/>
      <c r="CN43" s="591"/>
      <c r="CO43" s="591"/>
      <c r="CP43" s="591"/>
      <c r="CQ43" s="592"/>
      <c r="CR43" s="593">
        <v>24428</v>
      </c>
      <c r="CS43" s="613"/>
      <c r="CT43" s="613"/>
      <c r="CU43" s="613"/>
      <c r="CV43" s="613"/>
      <c r="CW43" s="613"/>
      <c r="CX43" s="613"/>
      <c r="CY43" s="614"/>
      <c r="CZ43" s="627">
        <v>0.4</v>
      </c>
      <c r="DA43" s="628"/>
      <c r="DB43" s="628"/>
      <c r="DC43" s="629"/>
      <c r="DD43" s="602">
        <v>24428</v>
      </c>
      <c r="DE43" s="613"/>
      <c r="DF43" s="613"/>
      <c r="DG43" s="613"/>
      <c r="DH43" s="613"/>
      <c r="DI43" s="613"/>
      <c r="DJ43" s="613"/>
      <c r="DK43" s="614"/>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337</v>
      </c>
      <c r="CD44" s="699" t="s">
        <v>288</v>
      </c>
      <c r="CE44" s="700"/>
      <c r="CF44" s="590" t="s">
        <v>338</v>
      </c>
      <c r="CG44" s="591"/>
      <c r="CH44" s="591"/>
      <c r="CI44" s="591"/>
      <c r="CJ44" s="591"/>
      <c r="CK44" s="591"/>
      <c r="CL44" s="591"/>
      <c r="CM44" s="591"/>
      <c r="CN44" s="591"/>
      <c r="CO44" s="591"/>
      <c r="CP44" s="591"/>
      <c r="CQ44" s="592"/>
      <c r="CR44" s="593">
        <v>1431305</v>
      </c>
      <c r="CS44" s="594"/>
      <c r="CT44" s="594"/>
      <c r="CU44" s="594"/>
      <c r="CV44" s="594"/>
      <c r="CW44" s="594"/>
      <c r="CX44" s="594"/>
      <c r="CY44" s="595"/>
      <c r="CZ44" s="627">
        <v>22.4</v>
      </c>
      <c r="DA44" s="676"/>
      <c r="DB44" s="676"/>
      <c r="DC44" s="677"/>
      <c r="DD44" s="602">
        <v>133887</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339</v>
      </c>
      <c r="CG45" s="591"/>
      <c r="CH45" s="591"/>
      <c r="CI45" s="591"/>
      <c r="CJ45" s="591"/>
      <c r="CK45" s="591"/>
      <c r="CL45" s="591"/>
      <c r="CM45" s="591"/>
      <c r="CN45" s="591"/>
      <c r="CO45" s="591"/>
      <c r="CP45" s="591"/>
      <c r="CQ45" s="592"/>
      <c r="CR45" s="593">
        <v>487976</v>
      </c>
      <c r="CS45" s="613"/>
      <c r="CT45" s="613"/>
      <c r="CU45" s="613"/>
      <c r="CV45" s="613"/>
      <c r="CW45" s="613"/>
      <c r="CX45" s="613"/>
      <c r="CY45" s="614"/>
      <c r="CZ45" s="627">
        <v>7.6</v>
      </c>
      <c r="DA45" s="628"/>
      <c r="DB45" s="628"/>
      <c r="DC45" s="629"/>
      <c r="DD45" s="602">
        <v>53133</v>
      </c>
      <c r="DE45" s="613"/>
      <c r="DF45" s="613"/>
      <c r="DG45" s="613"/>
      <c r="DH45" s="613"/>
      <c r="DI45" s="613"/>
      <c r="DJ45" s="613"/>
      <c r="DK45" s="614"/>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340</v>
      </c>
      <c r="CG46" s="591"/>
      <c r="CH46" s="591"/>
      <c r="CI46" s="591"/>
      <c r="CJ46" s="591"/>
      <c r="CK46" s="591"/>
      <c r="CL46" s="591"/>
      <c r="CM46" s="591"/>
      <c r="CN46" s="591"/>
      <c r="CO46" s="591"/>
      <c r="CP46" s="591"/>
      <c r="CQ46" s="592"/>
      <c r="CR46" s="593">
        <v>936115</v>
      </c>
      <c r="CS46" s="594"/>
      <c r="CT46" s="594"/>
      <c r="CU46" s="594"/>
      <c r="CV46" s="594"/>
      <c r="CW46" s="594"/>
      <c r="CX46" s="594"/>
      <c r="CY46" s="595"/>
      <c r="CZ46" s="627">
        <v>14.6</v>
      </c>
      <c r="DA46" s="676"/>
      <c r="DB46" s="676"/>
      <c r="DC46" s="677"/>
      <c r="DD46" s="602">
        <v>80740</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341</v>
      </c>
      <c r="CG47" s="591"/>
      <c r="CH47" s="591"/>
      <c r="CI47" s="591"/>
      <c r="CJ47" s="591"/>
      <c r="CK47" s="591"/>
      <c r="CL47" s="591"/>
      <c r="CM47" s="591"/>
      <c r="CN47" s="591"/>
      <c r="CO47" s="591"/>
      <c r="CP47" s="591"/>
      <c r="CQ47" s="592"/>
      <c r="CR47" s="593" t="s">
        <v>110</v>
      </c>
      <c r="CS47" s="613"/>
      <c r="CT47" s="613"/>
      <c r="CU47" s="613"/>
      <c r="CV47" s="613"/>
      <c r="CW47" s="613"/>
      <c r="CX47" s="613"/>
      <c r="CY47" s="614"/>
      <c r="CZ47" s="627" t="s">
        <v>110</v>
      </c>
      <c r="DA47" s="628"/>
      <c r="DB47" s="628"/>
      <c r="DC47" s="629"/>
      <c r="DD47" s="602" t="s">
        <v>110</v>
      </c>
      <c r="DE47" s="613"/>
      <c r="DF47" s="613"/>
      <c r="DG47" s="613"/>
      <c r="DH47" s="613"/>
      <c r="DI47" s="613"/>
      <c r="DJ47" s="613"/>
      <c r="DK47" s="614"/>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342</v>
      </c>
      <c r="CG48" s="591"/>
      <c r="CH48" s="591"/>
      <c r="CI48" s="591"/>
      <c r="CJ48" s="591"/>
      <c r="CK48" s="591"/>
      <c r="CL48" s="591"/>
      <c r="CM48" s="591"/>
      <c r="CN48" s="591"/>
      <c r="CO48" s="591"/>
      <c r="CP48" s="591"/>
      <c r="CQ48" s="592"/>
      <c r="CR48" s="593" t="s">
        <v>110</v>
      </c>
      <c r="CS48" s="594"/>
      <c r="CT48" s="594"/>
      <c r="CU48" s="594"/>
      <c r="CV48" s="594"/>
      <c r="CW48" s="594"/>
      <c r="CX48" s="594"/>
      <c r="CY48" s="595"/>
      <c r="CZ48" s="627" t="s">
        <v>110</v>
      </c>
      <c r="DA48" s="676"/>
      <c r="DB48" s="676"/>
      <c r="DC48" s="677"/>
      <c r="DD48" s="602" t="s">
        <v>110</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343</v>
      </c>
      <c r="CE49" s="637"/>
      <c r="CF49" s="637"/>
      <c r="CG49" s="637"/>
      <c r="CH49" s="637"/>
      <c r="CI49" s="637"/>
      <c r="CJ49" s="637"/>
      <c r="CK49" s="637"/>
      <c r="CL49" s="637"/>
      <c r="CM49" s="637"/>
      <c r="CN49" s="637"/>
      <c r="CO49" s="637"/>
      <c r="CP49" s="637"/>
      <c r="CQ49" s="638"/>
      <c r="CR49" s="665">
        <v>6396444</v>
      </c>
      <c r="CS49" s="661"/>
      <c r="CT49" s="661"/>
      <c r="CU49" s="661"/>
      <c r="CV49" s="661"/>
      <c r="CW49" s="661"/>
      <c r="CX49" s="661"/>
      <c r="CY49" s="688"/>
      <c r="CZ49" s="689">
        <v>100</v>
      </c>
      <c r="DA49" s="690"/>
      <c r="DB49" s="690"/>
      <c r="DC49" s="691"/>
      <c r="DD49" s="692">
        <v>4250637</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344</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345</v>
      </c>
      <c r="DK2" s="735"/>
      <c r="DL2" s="735"/>
      <c r="DM2" s="735"/>
      <c r="DN2" s="735"/>
      <c r="DO2" s="736"/>
      <c r="DP2" s="200"/>
      <c r="DQ2" s="734" t="s">
        <v>346</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347</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348</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349</v>
      </c>
      <c r="B5" s="729"/>
      <c r="C5" s="729"/>
      <c r="D5" s="729"/>
      <c r="E5" s="729"/>
      <c r="F5" s="729"/>
      <c r="G5" s="729"/>
      <c r="H5" s="729"/>
      <c r="I5" s="729"/>
      <c r="J5" s="729"/>
      <c r="K5" s="729"/>
      <c r="L5" s="729"/>
      <c r="M5" s="729"/>
      <c r="N5" s="729"/>
      <c r="O5" s="729"/>
      <c r="P5" s="730"/>
      <c r="Q5" s="705" t="s">
        <v>350</v>
      </c>
      <c r="R5" s="706"/>
      <c r="S5" s="706"/>
      <c r="T5" s="706"/>
      <c r="U5" s="707"/>
      <c r="V5" s="705" t="s">
        <v>351</v>
      </c>
      <c r="W5" s="706"/>
      <c r="X5" s="706"/>
      <c r="Y5" s="706"/>
      <c r="Z5" s="707"/>
      <c r="AA5" s="705" t="s">
        <v>352</v>
      </c>
      <c r="AB5" s="706"/>
      <c r="AC5" s="706"/>
      <c r="AD5" s="706"/>
      <c r="AE5" s="706"/>
      <c r="AF5" s="738" t="s">
        <v>353</v>
      </c>
      <c r="AG5" s="706"/>
      <c r="AH5" s="706"/>
      <c r="AI5" s="706"/>
      <c r="AJ5" s="717"/>
      <c r="AK5" s="706" t="s">
        <v>354</v>
      </c>
      <c r="AL5" s="706"/>
      <c r="AM5" s="706"/>
      <c r="AN5" s="706"/>
      <c r="AO5" s="707"/>
      <c r="AP5" s="705" t="s">
        <v>355</v>
      </c>
      <c r="AQ5" s="706"/>
      <c r="AR5" s="706"/>
      <c r="AS5" s="706"/>
      <c r="AT5" s="707"/>
      <c r="AU5" s="705" t="s">
        <v>356</v>
      </c>
      <c r="AV5" s="706"/>
      <c r="AW5" s="706"/>
      <c r="AX5" s="706"/>
      <c r="AY5" s="717"/>
      <c r="AZ5" s="207"/>
      <c r="BA5" s="207"/>
      <c r="BB5" s="207"/>
      <c r="BC5" s="207"/>
      <c r="BD5" s="207"/>
      <c r="BE5" s="208"/>
      <c r="BF5" s="208"/>
      <c r="BG5" s="208"/>
      <c r="BH5" s="208"/>
      <c r="BI5" s="208"/>
      <c r="BJ5" s="208"/>
      <c r="BK5" s="208"/>
      <c r="BL5" s="208"/>
      <c r="BM5" s="208"/>
      <c r="BN5" s="208"/>
      <c r="BO5" s="208"/>
      <c r="BP5" s="208"/>
      <c r="BQ5" s="728" t="s">
        <v>357</v>
      </c>
      <c r="BR5" s="729"/>
      <c r="BS5" s="729"/>
      <c r="BT5" s="729"/>
      <c r="BU5" s="729"/>
      <c r="BV5" s="729"/>
      <c r="BW5" s="729"/>
      <c r="BX5" s="729"/>
      <c r="BY5" s="729"/>
      <c r="BZ5" s="729"/>
      <c r="CA5" s="729"/>
      <c r="CB5" s="729"/>
      <c r="CC5" s="729"/>
      <c r="CD5" s="729"/>
      <c r="CE5" s="729"/>
      <c r="CF5" s="729"/>
      <c r="CG5" s="730"/>
      <c r="CH5" s="705" t="s">
        <v>358</v>
      </c>
      <c r="CI5" s="706"/>
      <c r="CJ5" s="706"/>
      <c r="CK5" s="706"/>
      <c r="CL5" s="707"/>
      <c r="CM5" s="705" t="s">
        <v>359</v>
      </c>
      <c r="CN5" s="706"/>
      <c r="CO5" s="706"/>
      <c r="CP5" s="706"/>
      <c r="CQ5" s="707"/>
      <c r="CR5" s="705" t="s">
        <v>360</v>
      </c>
      <c r="CS5" s="706"/>
      <c r="CT5" s="706"/>
      <c r="CU5" s="706"/>
      <c r="CV5" s="707"/>
      <c r="CW5" s="705" t="s">
        <v>361</v>
      </c>
      <c r="CX5" s="706"/>
      <c r="CY5" s="706"/>
      <c r="CZ5" s="706"/>
      <c r="DA5" s="707"/>
      <c r="DB5" s="705" t="s">
        <v>362</v>
      </c>
      <c r="DC5" s="706"/>
      <c r="DD5" s="706"/>
      <c r="DE5" s="706"/>
      <c r="DF5" s="707"/>
      <c r="DG5" s="711" t="s">
        <v>363</v>
      </c>
      <c r="DH5" s="712"/>
      <c r="DI5" s="712"/>
      <c r="DJ5" s="712"/>
      <c r="DK5" s="713"/>
      <c r="DL5" s="711" t="s">
        <v>364</v>
      </c>
      <c r="DM5" s="712"/>
      <c r="DN5" s="712"/>
      <c r="DO5" s="712"/>
      <c r="DP5" s="713"/>
      <c r="DQ5" s="705" t="s">
        <v>365</v>
      </c>
      <c r="DR5" s="706"/>
      <c r="DS5" s="706"/>
      <c r="DT5" s="706"/>
      <c r="DU5" s="707"/>
      <c r="DV5" s="705" t="s">
        <v>356</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366</v>
      </c>
      <c r="C7" s="720"/>
      <c r="D7" s="720"/>
      <c r="E7" s="720"/>
      <c r="F7" s="720"/>
      <c r="G7" s="720"/>
      <c r="H7" s="720"/>
      <c r="I7" s="720"/>
      <c r="J7" s="720"/>
      <c r="K7" s="720"/>
      <c r="L7" s="720"/>
      <c r="M7" s="720"/>
      <c r="N7" s="720"/>
      <c r="O7" s="720"/>
      <c r="P7" s="721"/>
      <c r="Q7" s="722">
        <v>7053</v>
      </c>
      <c r="R7" s="723"/>
      <c r="S7" s="723"/>
      <c r="T7" s="723"/>
      <c r="U7" s="723"/>
      <c r="V7" s="723">
        <v>6397</v>
      </c>
      <c r="W7" s="723"/>
      <c r="X7" s="723"/>
      <c r="Y7" s="723"/>
      <c r="Z7" s="723"/>
      <c r="AA7" s="723">
        <v>656</v>
      </c>
      <c r="AB7" s="723"/>
      <c r="AC7" s="723"/>
      <c r="AD7" s="723"/>
      <c r="AE7" s="724"/>
      <c r="AF7" s="725">
        <v>558</v>
      </c>
      <c r="AG7" s="726"/>
      <c r="AH7" s="726"/>
      <c r="AI7" s="726"/>
      <c r="AJ7" s="727"/>
      <c r="AK7" s="762">
        <v>75</v>
      </c>
      <c r="AL7" s="763"/>
      <c r="AM7" s="763"/>
      <c r="AN7" s="763"/>
      <c r="AO7" s="763"/>
      <c r="AP7" s="763">
        <v>6268</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530</v>
      </c>
      <c r="BT7" s="767"/>
      <c r="BU7" s="767"/>
      <c r="BV7" s="767"/>
      <c r="BW7" s="767"/>
      <c r="BX7" s="767"/>
      <c r="BY7" s="767"/>
      <c r="BZ7" s="767"/>
      <c r="CA7" s="767"/>
      <c r="CB7" s="767"/>
      <c r="CC7" s="767"/>
      <c r="CD7" s="767"/>
      <c r="CE7" s="767"/>
      <c r="CF7" s="767"/>
      <c r="CG7" s="768"/>
      <c r="CH7" s="759">
        <v>31</v>
      </c>
      <c r="CI7" s="760"/>
      <c r="CJ7" s="760"/>
      <c r="CK7" s="760"/>
      <c r="CL7" s="761"/>
      <c r="CM7" s="759">
        <v>372</v>
      </c>
      <c r="CN7" s="760"/>
      <c r="CO7" s="760"/>
      <c r="CP7" s="760"/>
      <c r="CQ7" s="761"/>
      <c r="CR7" s="759">
        <v>189</v>
      </c>
      <c r="CS7" s="760"/>
      <c r="CT7" s="760"/>
      <c r="CU7" s="760"/>
      <c r="CV7" s="761"/>
      <c r="CW7" s="759">
        <v>45</v>
      </c>
      <c r="CX7" s="760"/>
      <c r="CY7" s="760"/>
      <c r="CZ7" s="760"/>
      <c r="DA7" s="761"/>
      <c r="DB7" s="759" t="s">
        <v>547</v>
      </c>
      <c r="DC7" s="760"/>
      <c r="DD7" s="760"/>
      <c r="DE7" s="760"/>
      <c r="DF7" s="761"/>
      <c r="DG7" s="759" t="s">
        <v>547</v>
      </c>
      <c r="DH7" s="760"/>
      <c r="DI7" s="760"/>
      <c r="DJ7" s="760"/>
      <c r="DK7" s="761"/>
      <c r="DL7" s="759">
        <v>316</v>
      </c>
      <c r="DM7" s="760"/>
      <c r="DN7" s="760"/>
      <c r="DO7" s="760"/>
      <c r="DP7" s="761"/>
      <c r="DQ7" s="759">
        <v>32</v>
      </c>
      <c r="DR7" s="760"/>
      <c r="DS7" s="760"/>
      <c r="DT7" s="760"/>
      <c r="DU7" s="761"/>
      <c r="DV7" s="740"/>
      <c r="DW7" s="741"/>
      <c r="DX7" s="741"/>
      <c r="DY7" s="741"/>
      <c r="DZ7" s="742"/>
      <c r="EA7" s="205"/>
    </row>
    <row r="8" spans="1:131" s="206" customFormat="1" ht="26.25" customHeight="1" x14ac:dyDescent="0.15">
      <c r="A8" s="212">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531</v>
      </c>
      <c r="BT8" s="757"/>
      <c r="BU8" s="757"/>
      <c r="BV8" s="757"/>
      <c r="BW8" s="757"/>
      <c r="BX8" s="757"/>
      <c r="BY8" s="757"/>
      <c r="BZ8" s="757"/>
      <c r="CA8" s="757"/>
      <c r="CB8" s="757"/>
      <c r="CC8" s="757"/>
      <c r="CD8" s="757"/>
      <c r="CE8" s="757"/>
      <c r="CF8" s="757"/>
      <c r="CG8" s="758"/>
      <c r="CH8" s="769">
        <v>12</v>
      </c>
      <c r="CI8" s="770"/>
      <c r="CJ8" s="770"/>
      <c r="CK8" s="770"/>
      <c r="CL8" s="771"/>
      <c r="CM8" s="769">
        <v>248</v>
      </c>
      <c r="CN8" s="770"/>
      <c r="CO8" s="770"/>
      <c r="CP8" s="770"/>
      <c r="CQ8" s="771"/>
      <c r="CR8" s="769">
        <v>40</v>
      </c>
      <c r="CS8" s="770"/>
      <c r="CT8" s="770"/>
      <c r="CU8" s="770"/>
      <c r="CV8" s="771"/>
      <c r="CW8" s="769">
        <v>1</v>
      </c>
      <c r="CX8" s="770"/>
      <c r="CY8" s="770"/>
      <c r="CZ8" s="770"/>
      <c r="DA8" s="771"/>
      <c r="DB8" s="769" t="s">
        <v>543</v>
      </c>
      <c r="DC8" s="770"/>
      <c r="DD8" s="770"/>
      <c r="DE8" s="770"/>
      <c r="DF8" s="771"/>
      <c r="DG8" s="769" t="s">
        <v>543</v>
      </c>
      <c r="DH8" s="770"/>
      <c r="DI8" s="770"/>
      <c r="DJ8" s="770"/>
      <c r="DK8" s="771"/>
      <c r="DL8" s="769">
        <v>15</v>
      </c>
      <c r="DM8" s="770"/>
      <c r="DN8" s="770"/>
      <c r="DO8" s="770"/>
      <c r="DP8" s="771"/>
      <c r="DQ8" s="769">
        <v>2</v>
      </c>
      <c r="DR8" s="770"/>
      <c r="DS8" s="770"/>
      <c r="DT8" s="770"/>
      <c r="DU8" s="771"/>
      <c r="DV8" s="772"/>
      <c r="DW8" s="773"/>
      <c r="DX8" s="773"/>
      <c r="DY8" s="773"/>
      <c r="DZ8" s="774"/>
      <c r="EA8" s="205"/>
    </row>
    <row r="9" spans="1:131" s="206" customFormat="1" ht="26.25" customHeight="1" x14ac:dyDescent="0.15">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532</v>
      </c>
      <c r="BT9" s="757"/>
      <c r="BU9" s="757"/>
      <c r="BV9" s="757"/>
      <c r="BW9" s="757"/>
      <c r="BX9" s="757"/>
      <c r="BY9" s="757"/>
      <c r="BZ9" s="757"/>
      <c r="CA9" s="757"/>
      <c r="CB9" s="757"/>
      <c r="CC9" s="757"/>
      <c r="CD9" s="757"/>
      <c r="CE9" s="757"/>
      <c r="CF9" s="757"/>
      <c r="CG9" s="758"/>
      <c r="CH9" s="769">
        <v>9</v>
      </c>
      <c r="CI9" s="770"/>
      <c r="CJ9" s="770"/>
      <c r="CK9" s="770"/>
      <c r="CL9" s="771"/>
      <c r="CM9" s="769">
        <v>28</v>
      </c>
      <c r="CN9" s="770"/>
      <c r="CO9" s="770"/>
      <c r="CP9" s="770"/>
      <c r="CQ9" s="771"/>
      <c r="CR9" s="769">
        <v>20</v>
      </c>
      <c r="CS9" s="770"/>
      <c r="CT9" s="770"/>
      <c r="CU9" s="770"/>
      <c r="CV9" s="771"/>
      <c r="CW9" s="769">
        <v>2</v>
      </c>
      <c r="CX9" s="770"/>
      <c r="CY9" s="770"/>
      <c r="CZ9" s="770"/>
      <c r="DA9" s="771"/>
      <c r="DB9" s="769" t="s">
        <v>543</v>
      </c>
      <c r="DC9" s="770"/>
      <c r="DD9" s="770"/>
      <c r="DE9" s="770"/>
      <c r="DF9" s="771"/>
      <c r="DG9" s="769" t="s">
        <v>543</v>
      </c>
      <c r="DH9" s="770"/>
      <c r="DI9" s="770"/>
      <c r="DJ9" s="770"/>
      <c r="DK9" s="771"/>
      <c r="DL9" s="769" t="s">
        <v>543</v>
      </c>
      <c r="DM9" s="770"/>
      <c r="DN9" s="770"/>
      <c r="DO9" s="770"/>
      <c r="DP9" s="771"/>
      <c r="DQ9" s="769" t="s">
        <v>543</v>
      </c>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533</v>
      </c>
      <c r="BT10" s="757"/>
      <c r="BU10" s="757"/>
      <c r="BV10" s="757"/>
      <c r="BW10" s="757"/>
      <c r="BX10" s="757"/>
      <c r="BY10" s="757"/>
      <c r="BZ10" s="757"/>
      <c r="CA10" s="757"/>
      <c r="CB10" s="757"/>
      <c r="CC10" s="757"/>
      <c r="CD10" s="757"/>
      <c r="CE10" s="757"/>
      <c r="CF10" s="757"/>
      <c r="CG10" s="758"/>
      <c r="CH10" s="769">
        <v>4</v>
      </c>
      <c r="CI10" s="770"/>
      <c r="CJ10" s="770"/>
      <c r="CK10" s="770"/>
      <c r="CL10" s="771"/>
      <c r="CM10" s="769">
        <v>-169</v>
      </c>
      <c r="CN10" s="770"/>
      <c r="CO10" s="770"/>
      <c r="CP10" s="770"/>
      <c r="CQ10" s="771"/>
      <c r="CR10" s="769">
        <v>3</v>
      </c>
      <c r="CS10" s="770"/>
      <c r="CT10" s="770"/>
      <c r="CU10" s="770"/>
      <c r="CV10" s="771"/>
      <c r="CW10" s="769" t="s">
        <v>543</v>
      </c>
      <c r="CX10" s="770"/>
      <c r="CY10" s="770"/>
      <c r="CZ10" s="770"/>
      <c r="DA10" s="771"/>
      <c r="DB10" s="769" t="s">
        <v>543</v>
      </c>
      <c r="DC10" s="770"/>
      <c r="DD10" s="770"/>
      <c r="DE10" s="770"/>
      <c r="DF10" s="771"/>
      <c r="DG10" s="769" t="s">
        <v>543</v>
      </c>
      <c r="DH10" s="770"/>
      <c r="DI10" s="770"/>
      <c r="DJ10" s="770"/>
      <c r="DK10" s="771"/>
      <c r="DL10" s="769" t="s">
        <v>543</v>
      </c>
      <c r="DM10" s="770"/>
      <c r="DN10" s="770"/>
      <c r="DO10" s="770"/>
      <c r="DP10" s="771"/>
      <c r="DQ10" s="769" t="s">
        <v>543</v>
      </c>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534</v>
      </c>
      <c r="BT11" s="757"/>
      <c r="BU11" s="757"/>
      <c r="BV11" s="757"/>
      <c r="BW11" s="757"/>
      <c r="BX11" s="757"/>
      <c r="BY11" s="757"/>
      <c r="BZ11" s="757"/>
      <c r="CA11" s="757"/>
      <c r="CB11" s="757"/>
      <c r="CC11" s="757"/>
      <c r="CD11" s="757"/>
      <c r="CE11" s="757"/>
      <c r="CF11" s="757"/>
      <c r="CG11" s="758"/>
      <c r="CH11" s="769">
        <v>-13</v>
      </c>
      <c r="CI11" s="770"/>
      <c r="CJ11" s="770"/>
      <c r="CK11" s="770"/>
      <c r="CL11" s="771"/>
      <c r="CM11" s="769">
        <v>104</v>
      </c>
      <c r="CN11" s="770"/>
      <c r="CO11" s="770"/>
      <c r="CP11" s="770"/>
      <c r="CQ11" s="771"/>
      <c r="CR11" s="769">
        <v>27</v>
      </c>
      <c r="CS11" s="770"/>
      <c r="CT11" s="770"/>
      <c r="CU11" s="770"/>
      <c r="CV11" s="771"/>
      <c r="CW11" s="769">
        <v>1</v>
      </c>
      <c r="CX11" s="770"/>
      <c r="CY11" s="770"/>
      <c r="CZ11" s="770"/>
      <c r="DA11" s="771"/>
      <c r="DB11" s="769" t="s">
        <v>543</v>
      </c>
      <c r="DC11" s="770"/>
      <c r="DD11" s="770"/>
      <c r="DE11" s="770"/>
      <c r="DF11" s="771"/>
      <c r="DG11" s="769" t="s">
        <v>543</v>
      </c>
      <c r="DH11" s="770"/>
      <c r="DI11" s="770"/>
      <c r="DJ11" s="770"/>
      <c r="DK11" s="771"/>
      <c r="DL11" s="769">
        <v>100</v>
      </c>
      <c r="DM11" s="770"/>
      <c r="DN11" s="770"/>
      <c r="DO11" s="770"/>
      <c r="DP11" s="771"/>
      <c r="DQ11" s="769">
        <v>30</v>
      </c>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367</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368</v>
      </c>
      <c r="B23" s="778" t="s">
        <v>369</v>
      </c>
      <c r="C23" s="779"/>
      <c r="D23" s="779"/>
      <c r="E23" s="779"/>
      <c r="F23" s="779"/>
      <c r="G23" s="779"/>
      <c r="H23" s="779"/>
      <c r="I23" s="779"/>
      <c r="J23" s="779"/>
      <c r="K23" s="779"/>
      <c r="L23" s="779"/>
      <c r="M23" s="779"/>
      <c r="N23" s="779"/>
      <c r="O23" s="779"/>
      <c r="P23" s="780"/>
      <c r="Q23" s="781"/>
      <c r="R23" s="782"/>
      <c r="S23" s="782"/>
      <c r="T23" s="782"/>
      <c r="U23" s="782"/>
      <c r="V23" s="782"/>
      <c r="W23" s="782"/>
      <c r="X23" s="782"/>
      <c r="Y23" s="782"/>
      <c r="Z23" s="782"/>
      <c r="AA23" s="782"/>
      <c r="AB23" s="782"/>
      <c r="AC23" s="782"/>
      <c r="AD23" s="782"/>
      <c r="AE23" s="783"/>
      <c r="AF23" s="784">
        <v>585</v>
      </c>
      <c r="AG23" s="782"/>
      <c r="AH23" s="782"/>
      <c r="AI23" s="782"/>
      <c r="AJ23" s="785"/>
      <c r="AK23" s="786"/>
      <c r="AL23" s="787"/>
      <c r="AM23" s="787"/>
      <c r="AN23" s="787"/>
      <c r="AO23" s="787"/>
      <c r="AP23" s="782"/>
      <c r="AQ23" s="782"/>
      <c r="AR23" s="782"/>
      <c r="AS23" s="782"/>
      <c r="AT23" s="782"/>
      <c r="AU23" s="788"/>
      <c r="AV23" s="788"/>
      <c r="AW23" s="788"/>
      <c r="AX23" s="788"/>
      <c r="AY23" s="789"/>
      <c r="AZ23" s="797" t="s">
        <v>110</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370</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371</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349</v>
      </c>
      <c r="B26" s="729"/>
      <c r="C26" s="729"/>
      <c r="D26" s="729"/>
      <c r="E26" s="729"/>
      <c r="F26" s="729"/>
      <c r="G26" s="729"/>
      <c r="H26" s="729"/>
      <c r="I26" s="729"/>
      <c r="J26" s="729"/>
      <c r="K26" s="729"/>
      <c r="L26" s="729"/>
      <c r="M26" s="729"/>
      <c r="N26" s="729"/>
      <c r="O26" s="729"/>
      <c r="P26" s="730"/>
      <c r="Q26" s="705" t="s">
        <v>372</v>
      </c>
      <c r="R26" s="706"/>
      <c r="S26" s="706"/>
      <c r="T26" s="706"/>
      <c r="U26" s="707"/>
      <c r="V26" s="705" t="s">
        <v>373</v>
      </c>
      <c r="W26" s="706"/>
      <c r="X26" s="706"/>
      <c r="Y26" s="706"/>
      <c r="Z26" s="707"/>
      <c r="AA26" s="705" t="s">
        <v>374</v>
      </c>
      <c r="AB26" s="706"/>
      <c r="AC26" s="706"/>
      <c r="AD26" s="706"/>
      <c r="AE26" s="706"/>
      <c r="AF26" s="800" t="s">
        <v>375</v>
      </c>
      <c r="AG26" s="801"/>
      <c r="AH26" s="801"/>
      <c r="AI26" s="801"/>
      <c r="AJ26" s="802"/>
      <c r="AK26" s="706" t="s">
        <v>376</v>
      </c>
      <c r="AL26" s="706"/>
      <c r="AM26" s="706"/>
      <c r="AN26" s="706"/>
      <c r="AO26" s="707"/>
      <c r="AP26" s="705" t="s">
        <v>377</v>
      </c>
      <c r="AQ26" s="706"/>
      <c r="AR26" s="706"/>
      <c r="AS26" s="706"/>
      <c r="AT26" s="707"/>
      <c r="AU26" s="705" t="s">
        <v>378</v>
      </c>
      <c r="AV26" s="706"/>
      <c r="AW26" s="706"/>
      <c r="AX26" s="706"/>
      <c r="AY26" s="707"/>
      <c r="AZ26" s="705" t="s">
        <v>379</v>
      </c>
      <c r="BA26" s="706"/>
      <c r="BB26" s="706"/>
      <c r="BC26" s="706"/>
      <c r="BD26" s="707"/>
      <c r="BE26" s="705" t="s">
        <v>356</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380</v>
      </c>
      <c r="C28" s="720"/>
      <c r="D28" s="720"/>
      <c r="E28" s="720"/>
      <c r="F28" s="720"/>
      <c r="G28" s="720"/>
      <c r="H28" s="720"/>
      <c r="I28" s="720"/>
      <c r="J28" s="720"/>
      <c r="K28" s="720"/>
      <c r="L28" s="720"/>
      <c r="M28" s="720"/>
      <c r="N28" s="720"/>
      <c r="O28" s="720"/>
      <c r="P28" s="721"/>
      <c r="Q28" s="810">
        <v>1305</v>
      </c>
      <c r="R28" s="811"/>
      <c r="S28" s="811"/>
      <c r="T28" s="811"/>
      <c r="U28" s="811"/>
      <c r="V28" s="811">
        <v>1263</v>
      </c>
      <c r="W28" s="811"/>
      <c r="X28" s="811"/>
      <c r="Y28" s="811"/>
      <c r="Z28" s="811"/>
      <c r="AA28" s="811">
        <v>42</v>
      </c>
      <c r="AB28" s="811"/>
      <c r="AC28" s="811"/>
      <c r="AD28" s="811"/>
      <c r="AE28" s="812"/>
      <c r="AF28" s="813">
        <v>42</v>
      </c>
      <c r="AG28" s="811"/>
      <c r="AH28" s="811"/>
      <c r="AI28" s="811"/>
      <c r="AJ28" s="814"/>
      <c r="AK28" s="815">
        <v>134186</v>
      </c>
      <c r="AL28" s="806"/>
      <c r="AM28" s="806"/>
      <c r="AN28" s="806"/>
      <c r="AO28" s="806"/>
      <c r="AP28" s="806" t="s">
        <v>543</v>
      </c>
      <c r="AQ28" s="806"/>
      <c r="AR28" s="806"/>
      <c r="AS28" s="806"/>
      <c r="AT28" s="806"/>
      <c r="AU28" s="806" t="s">
        <v>543</v>
      </c>
      <c r="AV28" s="806"/>
      <c r="AW28" s="806"/>
      <c r="AX28" s="806"/>
      <c r="AY28" s="806"/>
      <c r="AZ28" s="807" t="s">
        <v>543</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381</v>
      </c>
      <c r="C29" s="744"/>
      <c r="D29" s="744"/>
      <c r="E29" s="744"/>
      <c r="F29" s="744"/>
      <c r="G29" s="744"/>
      <c r="H29" s="744"/>
      <c r="I29" s="744"/>
      <c r="J29" s="744"/>
      <c r="K29" s="744"/>
      <c r="L29" s="744"/>
      <c r="M29" s="744"/>
      <c r="N29" s="744"/>
      <c r="O29" s="744"/>
      <c r="P29" s="745"/>
      <c r="Q29" s="746">
        <v>72</v>
      </c>
      <c r="R29" s="747"/>
      <c r="S29" s="747"/>
      <c r="T29" s="747"/>
      <c r="U29" s="747"/>
      <c r="V29" s="747">
        <v>68</v>
      </c>
      <c r="W29" s="747"/>
      <c r="X29" s="747"/>
      <c r="Y29" s="747"/>
      <c r="Z29" s="747"/>
      <c r="AA29" s="747">
        <v>4</v>
      </c>
      <c r="AB29" s="747"/>
      <c r="AC29" s="747"/>
      <c r="AD29" s="747"/>
      <c r="AE29" s="748"/>
      <c r="AF29" s="749">
        <v>4</v>
      </c>
      <c r="AG29" s="750"/>
      <c r="AH29" s="750"/>
      <c r="AI29" s="750"/>
      <c r="AJ29" s="751"/>
      <c r="AK29" s="818">
        <v>33</v>
      </c>
      <c r="AL29" s="819"/>
      <c r="AM29" s="819"/>
      <c r="AN29" s="819"/>
      <c r="AO29" s="819"/>
      <c r="AP29" s="819" t="s">
        <v>543</v>
      </c>
      <c r="AQ29" s="819"/>
      <c r="AR29" s="819"/>
      <c r="AS29" s="819"/>
      <c r="AT29" s="819"/>
      <c r="AU29" s="819" t="s">
        <v>543</v>
      </c>
      <c r="AV29" s="819"/>
      <c r="AW29" s="819"/>
      <c r="AX29" s="819"/>
      <c r="AY29" s="819"/>
      <c r="AZ29" s="820" t="s">
        <v>543</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382</v>
      </c>
      <c r="C30" s="744"/>
      <c r="D30" s="744"/>
      <c r="E30" s="744"/>
      <c r="F30" s="744"/>
      <c r="G30" s="744"/>
      <c r="H30" s="744"/>
      <c r="I30" s="744"/>
      <c r="J30" s="744"/>
      <c r="K30" s="744"/>
      <c r="L30" s="744"/>
      <c r="M30" s="744"/>
      <c r="N30" s="744"/>
      <c r="O30" s="744"/>
      <c r="P30" s="745"/>
      <c r="Q30" s="746">
        <v>592</v>
      </c>
      <c r="R30" s="747"/>
      <c r="S30" s="747"/>
      <c r="T30" s="747"/>
      <c r="U30" s="747"/>
      <c r="V30" s="747">
        <v>64</v>
      </c>
      <c r="W30" s="747"/>
      <c r="X30" s="747"/>
      <c r="Y30" s="747"/>
      <c r="Z30" s="747"/>
      <c r="AA30" s="747">
        <v>528</v>
      </c>
      <c r="AB30" s="747"/>
      <c r="AC30" s="747"/>
      <c r="AD30" s="747"/>
      <c r="AE30" s="748"/>
      <c r="AF30" s="749">
        <v>528</v>
      </c>
      <c r="AG30" s="750"/>
      <c r="AH30" s="750"/>
      <c r="AI30" s="750"/>
      <c r="AJ30" s="751"/>
      <c r="AK30" s="818">
        <v>348</v>
      </c>
      <c r="AL30" s="819"/>
      <c r="AM30" s="819"/>
      <c r="AN30" s="819"/>
      <c r="AO30" s="819"/>
      <c r="AP30" s="819">
        <v>877</v>
      </c>
      <c r="AQ30" s="819"/>
      <c r="AR30" s="819"/>
      <c r="AS30" s="819"/>
      <c r="AT30" s="819"/>
      <c r="AU30" s="819">
        <v>842</v>
      </c>
      <c r="AV30" s="819"/>
      <c r="AW30" s="819"/>
      <c r="AX30" s="819"/>
      <c r="AY30" s="819"/>
      <c r="AZ30" s="820" t="s">
        <v>543</v>
      </c>
      <c r="BA30" s="820"/>
      <c r="BB30" s="820"/>
      <c r="BC30" s="820"/>
      <c r="BD30" s="820"/>
      <c r="BE30" s="816" t="s">
        <v>383</v>
      </c>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384</v>
      </c>
      <c r="C31" s="744"/>
      <c r="D31" s="744"/>
      <c r="E31" s="744"/>
      <c r="F31" s="744"/>
      <c r="G31" s="744"/>
      <c r="H31" s="744"/>
      <c r="I31" s="744"/>
      <c r="J31" s="744"/>
      <c r="K31" s="744"/>
      <c r="L31" s="744"/>
      <c r="M31" s="744"/>
      <c r="N31" s="744"/>
      <c r="O31" s="744"/>
      <c r="P31" s="745"/>
      <c r="Q31" s="746">
        <v>509</v>
      </c>
      <c r="R31" s="747"/>
      <c r="S31" s="747"/>
      <c r="T31" s="747"/>
      <c r="U31" s="747"/>
      <c r="V31" s="747">
        <v>494</v>
      </c>
      <c r="W31" s="747"/>
      <c r="X31" s="747"/>
      <c r="Y31" s="747"/>
      <c r="Z31" s="747"/>
      <c r="AA31" s="747">
        <v>15</v>
      </c>
      <c r="AB31" s="747"/>
      <c r="AC31" s="747"/>
      <c r="AD31" s="747"/>
      <c r="AE31" s="748"/>
      <c r="AF31" s="749">
        <v>15</v>
      </c>
      <c r="AG31" s="750"/>
      <c r="AH31" s="750"/>
      <c r="AI31" s="750"/>
      <c r="AJ31" s="751"/>
      <c r="AK31" s="818">
        <v>42</v>
      </c>
      <c r="AL31" s="819"/>
      <c r="AM31" s="819"/>
      <c r="AN31" s="819"/>
      <c r="AO31" s="819"/>
      <c r="AP31" s="819">
        <v>1182</v>
      </c>
      <c r="AQ31" s="819"/>
      <c r="AR31" s="819"/>
      <c r="AS31" s="819"/>
      <c r="AT31" s="819"/>
      <c r="AU31" s="819">
        <v>591</v>
      </c>
      <c r="AV31" s="819"/>
      <c r="AW31" s="819"/>
      <c r="AX31" s="819"/>
      <c r="AY31" s="819"/>
      <c r="AZ31" s="820" t="s">
        <v>543</v>
      </c>
      <c r="BA31" s="820"/>
      <c r="BB31" s="820"/>
      <c r="BC31" s="820"/>
      <c r="BD31" s="820"/>
      <c r="BE31" s="816" t="s">
        <v>385</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386</v>
      </c>
      <c r="C32" s="744"/>
      <c r="D32" s="744"/>
      <c r="E32" s="744"/>
      <c r="F32" s="744"/>
      <c r="G32" s="744"/>
      <c r="H32" s="744"/>
      <c r="I32" s="744"/>
      <c r="J32" s="744"/>
      <c r="K32" s="744"/>
      <c r="L32" s="744"/>
      <c r="M32" s="744"/>
      <c r="N32" s="744"/>
      <c r="O32" s="744"/>
      <c r="P32" s="745"/>
      <c r="Q32" s="746">
        <v>201</v>
      </c>
      <c r="R32" s="747"/>
      <c r="S32" s="747"/>
      <c r="T32" s="747"/>
      <c r="U32" s="747"/>
      <c r="V32" s="747">
        <v>194</v>
      </c>
      <c r="W32" s="747"/>
      <c r="X32" s="747"/>
      <c r="Y32" s="747"/>
      <c r="Z32" s="747"/>
      <c r="AA32" s="747">
        <v>7</v>
      </c>
      <c r="AB32" s="747"/>
      <c r="AC32" s="747"/>
      <c r="AD32" s="747"/>
      <c r="AE32" s="748"/>
      <c r="AF32" s="749">
        <v>7</v>
      </c>
      <c r="AG32" s="750"/>
      <c r="AH32" s="750"/>
      <c r="AI32" s="750"/>
      <c r="AJ32" s="751"/>
      <c r="AK32" s="818">
        <v>98</v>
      </c>
      <c r="AL32" s="819"/>
      <c r="AM32" s="819"/>
      <c r="AN32" s="819"/>
      <c r="AO32" s="819"/>
      <c r="AP32" s="819">
        <v>1074</v>
      </c>
      <c r="AQ32" s="819"/>
      <c r="AR32" s="819"/>
      <c r="AS32" s="819"/>
      <c r="AT32" s="819"/>
      <c r="AU32" s="819">
        <v>759</v>
      </c>
      <c r="AV32" s="819"/>
      <c r="AW32" s="819"/>
      <c r="AX32" s="819"/>
      <c r="AY32" s="819"/>
      <c r="AZ32" s="820" t="s">
        <v>543</v>
      </c>
      <c r="BA32" s="820"/>
      <c r="BB32" s="820"/>
      <c r="BC32" s="820"/>
      <c r="BD32" s="820"/>
      <c r="BE32" s="816" t="s">
        <v>385</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18"/>
      <c r="AL33" s="819"/>
      <c r="AM33" s="819"/>
      <c r="AN33" s="819"/>
      <c r="AO33" s="819"/>
      <c r="AP33" s="819"/>
      <c r="AQ33" s="819"/>
      <c r="AR33" s="819"/>
      <c r="AS33" s="819"/>
      <c r="AT33" s="819"/>
      <c r="AU33" s="819"/>
      <c r="AV33" s="819"/>
      <c r="AW33" s="819"/>
      <c r="AX33" s="819"/>
      <c r="AY33" s="819"/>
      <c r="AZ33" s="820"/>
      <c r="BA33" s="820"/>
      <c r="BB33" s="820"/>
      <c r="BC33" s="820"/>
      <c r="BD33" s="820"/>
      <c r="BE33" s="816"/>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387</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368</v>
      </c>
      <c r="B63" s="778" t="s">
        <v>388</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596</v>
      </c>
      <c r="AG63" s="830"/>
      <c r="AH63" s="830"/>
      <c r="AI63" s="830"/>
      <c r="AJ63" s="831"/>
      <c r="AK63" s="832"/>
      <c r="AL63" s="827"/>
      <c r="AM63" s="827"/>
      <c r="AN63" s="827"/>
      <c r="AO63" s="827"/>
      <c r="AP63" s="830"/>
      <c r="AQ63" s="830"/>
      <c r="AR63" s="830"/>
      <c r="AS63" s="830"/>
      <c r="AT63" s="830"/>
      <c r="AU63" s="830"/>
      <c r="AV63" s="830"/>
      <c r="AW63" s="830"/>
      <c r="AX63" s="830"/>
      <c r="AY63" s="830"/>
      <c r="AZ63" s="834"/>
      <c r="BA63" s="834"/>
      <c r="BB63" s="834"/>
      <c r="BC63" s="834"/>
      <c r="BD63" s="834"/>
      <c r="BE63" s="835"/>
      <c r="BF63" s="835"/>
      <c r="BG63" s="835"/>
      <c r="BH63" s="835"/>
      <c r="BI63" s="836"/>
      <c r="BJ63" s="837" t="s">
        <v>110</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390</v>
      </c>
      <c r="B66" s="729"/>
      <c r="C66" s="729"/>
      <c r="D66" s="729"/>
      <c r="E66" s="729"/>
      <c r="F66" s="729"/>
      <c r="G66" s="729"/>
      <c r="H66" s="729"/>
      <c r="I66" s="729"/>
      <c r="J66" s="729"/>
      <c r="K66" s="729"/>
      <c r="L66" s="729"/>
      <c r="M66" s="729"/>
      <c r="N66" s="729"/>
      <c r="O66" s="729"/>
      <c r="P66" s="730"/>
      <c r="Q66" s="705" t="s">
        <v>372</v>
      </c>
      <c r="R66" s="706"/>
      <c r="S66" s="706"/>
      <c r="T66" s="706"/>
      <c r="U66" s="707"/>
      <c r="V66" s="705" t="s">
        <v>373</v>
      </c>
      <c r="W66" s="706"/>
      <c r="X66" s="706"/>
      <c r="Y66" s="706"/>
      <c r="Z66" s="707"/>
      <c r="AA66" s="705" t="s">
        <v>374</v>
      </c>
      <c r="AB66" s="706"/>
      <c r="AC66" s="706"/>
      <c r="AD66" s="706"/>
      <c r="AE66" s="707"/>
      <c r="AF66" s="840" t="s">
        <v>375</v>
      </c>
      <c r="AG66" s="801"/>
      <c r="AH66" s="801"/>
      <c r="AI66" s="801"/>
      <c r="AJ66" s="841"/>
      <c r="AK66" s="705" t="s">
        <v>376</v>
      </c>
      <c r="AL66" s="729"/>
      <c r="AM66" s="729"/>
      <c r="AN66" s="729"/>
      <c r="AO66" s="730"/>
      <c r="AP66" s="705" t="s">
        <v>377</v>
      </c>
      <c r="AQ66" s="706"/>
      <c r="AR66" s="706"/>
      <c r="AS66" s="706"/>
      <c r="AT66" s="707"/>
      <c r="AU66" s="705" t="s">
        <v>391</v>
      </c>
      <c r="AV66" s="706"/>
      <c r="AW66" s="706"/>
      <c r="AX66" s="706"/>
      <c r="AY66" s="707"/>
      <c r="AZ66" s="705" t="s">
        <v>356</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535</v>
      </c>
      <c r="C68" s="858"/>
      <c r="D68" s="858"/>
      <c r="E68" s="858"/>
      <c r="F68" s="858"/>
      <c r="G68" s="858"/>
      <c r="H68" s="858"/>
      <c r="I68" s="858"/>
      <c r="J68" s="858"/>
      <c r="K68" s="858"/>
      <c r="L68" s="858"/>
      <c r="M68" s="858"/>
      <c r="N68" s="858"/>
      <c r="O68" s="858"/>
      <c r="P68" s="859"/>
      <c r="Q68" s="860">
        <v>11885</v>
      </c>
      <c r="R68" s="854"/>
      <c r="S68" s="854"/>
      <c r="T68" s="854"/>
      <c r="U68" s="854"/>
      <c r="V68" s="854">
        <v>11402</v>
      </c>
      <c r="W68" s="854"/>
      <c r="X68" s="854"/>
      <c r="Y68" s="854"/>
      <c r="Z68" s="854"/>
      <c r="AA68" s="854">
        <v>483</v>
      </c>
      <c r="AB68" s="854"/>
      <c r="AC68" s="854"/>
      <c r="AD68" s="854"/>
      <c r="AE68" s="854"/>
      <c r="AF68" s="854">
        <v>483</v>
      </c>
      <c r="AG68" s="854"/>
      <c r="AH68" s="854"/>
      <c r="AI68" s="854"/>
      <c r="AJ68" s="854"/>
      <c r="AK68" s="854">
        <v>160</v>
      </c>
      <c r="AL68" s="854"/>
      <c r="AM68" s="854"/>
      <c r="AN68" s="854"/>
      <c r="AO68" s="854"/>
      <c r="AP68" s="854" t="s">
        <v>543</v>
      </c>
      <c r="AQ68" s="854"/>
      <c r="AR68" s="854"/>
      <c r="AS68" s="854"/>
      <c r="AT68" s="854"/>
      <c r="AU68" s="854" t="s">
        <v>543</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536</v>
      </c>
      <c r="C69" s="862"/>
      <c r="D69" s="862"/>
      <c r="E69" s="862"/>
      <c r="F69" s="862"/>
      <c r="G69" s="862"/>
      <c r="H69" s="862"/>
      <c r="I69" s="862"/>
      <c r="J69" s="862"/>
      <c r="K69" s="862"/>
      <c r="L69" s="862"/>
      <c r="M69" s="862"/>
      <c r="N69" s="862"/>
      <c r="O69" s="862"/>
      <c r="P69" s="863"/>
      <c r="Q69" s="864">
        <v>127</v>
      </c>
      <c r="R69" s="819"/>
      <c r="S69" s="819"/>
      <c r="T69" s="819"/>
      <c r="U69" s="819"/>
      <c r="V69" s="819">
        <v>116</v>
      </c>
      <c r="W69" s="819"/>
      <c r="X69" s="819"/>
      <c r="Y69" s="819"/>
      <c r="Z69" s="819"/>
      <c r="AA69" s="819">
        <v>11</v>
      </c>
      <c r="AB69" s="819"/>
      <c r="AC69" s="819"/>
      <c r="AD69" s="819"/>
      <c r="AE69" s="819"/>
      <c r="AF69" s="819">
        <v>11</v>
      </c>
      <c r="AG69" s="819"/>
      <c r="AH69" s="819"/>
      <c r="AI69" s="819"/>
      <c r="AJ69" s="819"/>
      <c r="AK69" s="819">
        <v>15</v>
      </c>
      <c r="AL69" s="819"/>
      <c r="AM69" s="819"/>
      <c r="AN69" s="819"/>
      <c r="AO69" s="819"/>
      <c r="AP69" s="819" t="s">
        <v>543</v>
      </c>
      <c r="AQ69" s="819"/>
      <c r="AR69" s="819"/>
      <c r="AS69" s="819"/>
      <c r="AT69" s="819"/>
      <c r="AU69" s="819" t="s">
        <v>543</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537</v>
      </c>
      <c r="C70" s="862"/>
      <c r="D70" s="862"/>
      <c r="E70" s="862"/>
      <c r="F70" s="862"/>
      <c r="G70" s="862"/>
      <c r="H70" s="862"/>
      <c r="I70" s="862"/>
      <c r="J70" s="862"/>
      <c r="K70" s="862"/>
      <c r="L70" s="862"/>
      <c r="M70" s="862"/>
      <c r="N70" s="862"/>
      <c r="O70" s="862"/>
      <c r="P70" s="863"/>
      <c r="Q70" s="864">
        <v>486</v>
      </c>
      <c r="R70" s="819"/>
      <c r="S70" s="819"/>
      <c r="T70" s="819"/>
      <c r="U70" s="819"/>
      <c r="V70" s="819">
        <v>465</v>
      </c>
      <c r="W70" s="819"/>
      <c r="X70" s="819"/>
      <c r="Y70" s="819"/>
      <c r="Z70" s="819"/>
      <c r="AA70" s="819">
        <v>21</v>
      </c>
      <c r="AB70" s="819"/>
      <c r="AC70" s="819"/>
      <c r="AD70" s="819"/>
      <c r="AE70" s="819"/>
      <c r="AF70" s="819">
        <v>21</v>
      </c>
      <c r="AG70" s="819"/>
      <c r="AH70" s="819"/>
      <c r="AI70" s="819"/>
      <c r="AJ70" s="819"/>
      <c r="AK70" s="819" t="s">
        <v>543</v>
      </c>
      <c r="AL70" s="819"/>
      <c r="AM70" s="819"/>
      <c r="AN70" s="819"/>
      <c r="AO70" s="819"/>
      <c r="AP70" s="819" t="s">
        <v>543</v>
      </c>
      <c r="AQ70" s="819"/>
      <c r="AR70" s="819"/>
      <c r="AS70" s="819"/>
      <c r="AT70" s="819"/>
      <c r="AU70" s="819" t="s">
        <v>544</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538</v>
      </c>
      <c r="C71" s="862"/>
      <c r="D71" s="862"/>
      <c r="E71" s="862"/>
      <c r="F71" s="862"/>
      <c r="G71" s="862"/>
      <c r="H71" s="862"/>
      <c r="I71" s="862"/>
      <c r="J71" s="862"/>
      <c r="K71" s="862"/>
      <c r="L71" s="862"/>
      <c r="M71" s="862"/>
      <c r="N71" s="862"/>
      <c r="O71" s="862"/>
      <c r="P71" s="863"/>
      <c r="Q71" s="864">
        <v>6291</v>
      </c>
      <c r="R71" s="819"/>
      <c r="S71" s="819"/>
      <c r="T71" s="819"/>
      <c r="U71" s="819"/>
      <c r="V71" s="819">
        <v>6224</v>
      </c>
      <c r="W71" s="819"/>
      <c r="X71" s="819"/>
      <c r="Y71" s="819"/>
      <c r="Z71" s="819"/>
      <c r="AA71" s="819">
        <v>67</v>
      </c>
      <c r="AB71" s="819"/>
      <c r="AC71" s="819"/>
      <c r="AD71" s="819"/>
      <c r="AE71" s="819"/>
      <c r="AF71" s="819">
        <v>67</v>
      </c>
      <c r="AG71" s="819"/>
      <c r="AH71" s="819"/>
      <c r="AI71" s="819"/>
      <c r="AJ71" s="819"/>
      <c r="AK71" s="819" t="s">
        <v>545</v>
      </c>
      <c r="AL71" s="819"/>
      <c r="AM71" s="819"/>
      <c r="AN71" s="819"/>
      <c r="AO71" s="819"/>
      <c r="AP71" s="819" t="s">
        <v>546</v>
      </c>
      <c r="AQ71" s="819"/>
      <c r="AR71" s="819"/>
      <c r="AS71" s="819"/>
      <c r="AT71" s="819"/>
      <c r="AU71" s="819" t="s">
        <v>546</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539</v>
      </c>
      <c r="C72" s="862"/>
      <c r="D72" s="862"/>
      <c r="E72" s="862"/>
      <c r="F72" s="862"/>
      <c r="G72" s="862"/>
      <c r="H72" s="862"/>
      <c r="I72" s="862"/>
      <c r="J72" s="862"/>
      <c r="K72" s="862"/>
      <c r="L72" s="862"/>
      <c r="M72" s="862"/>
      <c r="N72" s="862"/>
      <c r="O72" s="862"/>
      <c r="P72" s="863"/>
      <c r="Q72" s="864">
        <v>8939</v>
      </c>
      <c r="R72" s="819"/>
      <c r="S72" s="819"/>
      <c r="T72" s="819"/>
      <c r="U72" s="819"/>
      <c r="V72" s="819">
        <v>8879</v>
      </c>
      <c r="W72" s="819"/>
      <c r="X72" s="819"/>
      <c r="Y72" s="819"/>
      <c r="Z72" s="819"/>
      <c r="AA72" s="819">
        <v>60</v>
      </c>
      <c r="AB72" s="819"/>
      <c r="AC72" s="819"/>
      <c r="AD72" s="819"/>
      <c r="AE72" s="819"/>
      <c r="AF72" s="819">
        <v>60</v>
      </c>
      <c r="AG72" s="819"/>
      <c r="AH72" s="819"/>
      <c r="AI72" s="819"/>
      <c r="AJ72" s="819"/>
      <c r="AK72" s="819" t="s">
        <v>547</v>
      </c>
      <c r="AL72" s="819"/>
      <c r="AM72" s="819"/>
      <c r="AN72" s="819"/>
      <c r="AO72" s="819"/>
      <c r="AP72" s="819">
        <v>3770</v>
      </c>
      <c r="AQ72" s="819"/>
      <c r="AR72" s="819"/>
      <c r="AS72" s="819"/>
      <c r="AT72" s="819"/>
      <c r="AU72" s="819">
        <v>430</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540</v>
      </c>
      <c r="C73" s="862"/>
      <c r="D73" s="862"/>
      <c r="E73" s="862"/>
      <c r="F73" s="862"/>
      <c r="G73" s="862"/>
      <c r="H73" s="862"/>
      <c r="I73" s="862"/>
      <c r="J73" s="862"/>
      <c r="K73" s="862"/>
      <c r="L73" s="862"/>
      <c r="M73" s="862"/>
      <c r="N73" s="862"/>
      <c r="O73" s="862"/>
      <c r="P73" s="863"/>
      <c r="Q73" s="864">
        <v>56</v>
      </c>
      <c r="R73" s="819"/>
      <c r="S73" s="819"/>
      <c r="T73" s="819"/>
      <c r="U73" s="819"/>
      <c r="V73" s="819">
        <v>51</v>
      </c>
      <c r="W73" s="819"/>
      <c r="X73" s="819"/>
      <c r="Y73" s="819"/>
      <c r="Z73" s="819"/>
      <c r="AA73" s="819">
        <v>5</v>
      </c>
      <c r="AB73" s="819"/>
      <c r="AC73" s="819"/>
      <c r="AD73" s="819"/>
      <c r="AE73" s="819"/>
      <c r="AF73" s="819">
        <v>5</v>
      </c>
      <c r="AG73" s="819"/>
      <c r="AH73" s="819"/>
      <c r="AI73" s="819"/>
      <c r="AJ73" s="819"/>
      <c r="AK73" s="819">
        <v>8</v>
      </c>
      <c r="AL73" s="819"/>
      <c r="AM73" s="819"/>
      <c r="AN73" s="819"/>
      <c r="AO73" s="819"/>
      <c r="AP73" s="819" t="s">
        <v>543</v>
      </c>
      <c r="AQ73" s="819"/>
      <c r="AR73" s="819"/>
      <c r="AS73" s="819"/>
      <c r="AT73" s="819"/>
      <c r="AU73" s="819" t="s">
        <v>547</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541</v>
      </c>
      <c r="C74" s="862"/>
      <c r="D74" s="862"/>
      <c r="E74" s="862"/>
      <c r="F74" s="862"/>
      <c r="G74" s="862"/>
      <c r="H74" s="862"/>
      <c r="I74" s="862"/>
      <c r="J74" s="862"/>
      <c r="K74" s="862"/>
      <c r="L74" s="862"/>
      <c r="M74" s="862"/>
      <c r="N74" s="862"/>
      <c r="O74" s="862"/>
      <c r="P74" s="863"/>
      <c r="Q74" s="864">
        <v>198</v>
      </c>
      <c r="R74" s="819"/>
      <c r="S74" s="819"/>
      <c r="T74" s="819"/>
      <c r="U74" s="819"/>
      <c r="V74" s="819">
        <v>193</v>
      </c>
      <c r="W74" s="819"/>
      <c r="X74" s="819"/>
      <c r="Y74" s="819"/>
      <c r="Z74" s="819"/>
      <c r="AA74" s="819">
        <v>5</v>
      </c>
      <c r="AB74" s="819"/>
      <c r="AC74" s="819"/>
      <c r="AD74" s="819"/>
      <c r="AE74" s="819"/>
      <c r="AF74" s="819">
        <v>5</v>
      </c>
      <c r="AG74" s="819"/>
      <c r="AH74" s="819"/>
      <c r="AI74" s="819"/>
      <c r="AJ74" s="819"/>
      <c r="AK74" s="819" t="s">
        <v>543</v>
      </c>
      <c r="AL74" s="819"/>
      <c r="AM74" s="819"/>
      <c r="AN74" s="819"/>
      <c r="AO74" s="819"/>
      <c r="AP74" s="819" t="s">
        <v>543</v>
      </c>
      <c r="AQ74" s="819"/>
      <c r="AR74" s="819"/>
      <c r="AS74" s="819"/>
      <c r="AT74" s="819"/>
      <c r="AU74" s="819" t="s">
        <v>548</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t="s">
        <v>542</v>
      </c>
      <c r="C75" s="862"/>
      <c r="D75" s="862"/>
      <c r="E75" s="862"/>
      <c r="F75" s="862"/>
      <c r="G75" s="862"/>
      <c r="H75" s="862"/>
      <c r="I75" s="862"/>
      <c r="J75" s="862"/>
      <c r="K75" s="862"/>
      <c r="L75" s="862"/>
      <c r="M75" s="862"/>
      <c r="N75" s="862"/>
      <c r="O75" s="862"/>
      <c r="P75" s="863"/>
      <c r="Q75" s="867">
        <v>162475</v>
      </c>
      <c r="R75" s="868"/>
      <c r="S75" s="868"/>
      <c r="T75" s="868"/>
      <c r="U75" s="818"/>
      <c r="V75" s="869">
        <v>156631</v>
      </c>
      <c r="W75" s="868"/>
      <c r="X75" s="868"/>
      <c r="Y75" s="868"/>
      <c r="Z75" s="818"/>
      <c r="AA75" s="869">
        <v>5844</v>
      </c>
      <c r="AB75" s="868"/>
      <c r="AC75" s="868"/>
      <c r="AD75" s="868"/>
      <c r="AE75" s="818"/>
      <c r="AF75" s="869">
        <v>5844</v>
      </c>
      <c r="AG75" s="868"/>
      <c r="AH75" s="868"/>
      <c r="AI75" s="868"/>
      <c r="AJ75" s="818"/>
      <c r="AK75" s="869">
        <v>23</v>
      </c>
      <c r="AL75" s="868"/>
      <c r="AM75" s="868"/>
      <c r="AN75" s="868"/>
      <c r="AO75" s="818"/>
      <c r="AP75" s="869" t="s">
        <v>543</v>
      </c>
      <c r="AQ75" s="868"/>
      <c r="AR75" s="868"/>
      <c r="AS75" s="868"/>
      <c r="AT75" s="818"/>
      <c r="AU75" s="869" t="s">
        <v>543</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368</v>
      </c>
      <c r="B88" s="778" t="s">
        <v>392</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c r="AG88" s="830"/>
      <c r="AH88" s="830"/>
      <c r="AI88" s="830"/>
      <c r="AJ88" s="830"/>
      <c r="AK88" s="827"/>
      <c r="AL88" s="827"/>
      <c r="AM88" s="827"/>
      <c r="AN88" s="827"/>
      <c r="AO88" s="827"/>
      <c r="AP88" s="830"/>
      <c r="AQ88" s="830"/>
      <c r="AR88" s="830"/>
      <c r="AS88" s="830"/>
      <c r="AT88" s="830"/>
      <c r="AU88" s="830"/>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778" t="s">
        <v>393</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c r="CS102" s="838"/>
      <c r="CT102" s="838"/>
      <c r="CU102" s="838"/>
      <c r="CV102" s="881"/>
      <c r="CW102" s="880"/>
      <c r="CX102" s="838"/>
      <c r="CY102" s="838"/>
      <c r="CZ102" s="838"/>
      <c r="DA102" s="881"/>
      <c r="DB102" s="880"/>
      <c r="DC102" s="838"/>
      <c r="DD102" s="838"/>
      <c r="DE102" s="838"/>
      <c r="DF102" s="881"/>
      <c r="DG102" s="880"/>
      <c r="DH102" s="838"/>
      <c r="DI102" s="838"/>
      <c r="DJ102" s="838"/>
      <c r="DK102" s="881"/>
      <c r="DL102" s="880"/>
      <c r="DM102" s="838"/>
      <c r="DN102" s="838"/>
      <c r="DO102" s="838"/>
      <c r="DP102" s="881"/>
      <c r="DQ102" s="880"/>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394</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395</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398</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399</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400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401</v>
      </c>
      <c r="AB109" s="883"/>
      <c r="AC109" s="883"/>
      <c r="AD109" s="883"/>
      <c r="AE109" s="884"/>
      <c r="AF109" s="882" t="s">
        <v>287</v>
      </c>
      <c r="AG109" s="883"/>
      <c r="AH109" s="883"/>
      <c r="AI109" s="883"/>
      <c r="AJ109" s="884"/>
      <c r="AK109" s="882" t="s">
        <v>286</v>
      </c>
      <c r="AL109" s="883"/>
      <c r="AM109" s="883"/>
      <c r="AN109" s="883"/>
      <c r="AO109" s="884"/>
      <c r="AP109" s="882" t="s">
        <v>402</v>
      </c>
      <c r="AQ109" s="883"/>
      <c r="AR109" s="883"/>
      <c r="AS109" s="883"/>
      <c r="AT109" s="885"/>
      <c r="AU109" s="904" t="s">
        <v>400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401</v>
      </c>
      <c r="BR109" s="883"/>
      <c r="BS109" s="883"/>
      <c r="BT109" s="883"/>
      <c r="BU109" s="884"/>
      <c r="BV109" s="882" t="s">
        <v>287</v>
      </c>
      <c r="BW109" s="883"/>
      <c r="BX109" s="883"/>
      <c r="BY109" s="883"/>
      <c r="BZ109" s="884"/>
      <c r="CA109" s="882" t="s">
        <v>286</v>
      </c>
      <c r="CB109" s="883"/>
      <c r="CC109" s="883"/>
      <c r="CD109" s="883"/>
      <c r="CE109" s="884"/>
      <c r="CF109" s="905" t="s">
        <v>402</v>
      </c>
      <c r="CG109" s="905"/>
      <c r="CH109" s="905"/>
      <c r="CI109" s="905"/>
      <c r="CJ109" s="905"/>
      <c r="CK109" s="882" t="s">
        <v>403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401</v>
      </c>
      <c r="DH109" s="883"/>
      <c r="DI109" s="883"/>
      <c r="DJ109" s="883"/>
      <c r="DK109" s="884"/>
      <c r="DL109" s="882" t="s">
        <v>287</v>
      </c>
      <c r="DM109" s="883"/>
      <c r="DN109" s="883"/>
      <c r="DO109" s="883"/>
      <c r="DP109" s="884"/>
      <c r="DQ109" s="882" t="s">
        <v>286</v>
      </c>
      <c r="DR109" s="883"/>
      <c r="DS109" s="883"/>
      <c r="DT109" s="883"/>
      <c r="DU109" s="884"/>
      <c r="DV109" s="882" t="s">
        <v>402</v>
      </c>
      <c r="DW109" s="883"/>
      <c r="DX109" s="883"/>
      <c r="DY109" s="883"/>
      <c r="DZ109" s="885"/>
    </row>
    <row r="110" spans="1:131" s="197" customFormat="1" ht="26.25" customHeight="1" x14ac:dyDescent="0.15">
      <c r="A110" s="886" t="s">
        <v>404</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741283</v>
      </c>
      <c r="AB110" s="890"/>
      <c r="AC110" s="890"/>
      <c r="AD110" s="890"/>
      <c r="AE110" s="891"/>
      <c r="AF110" s="892">
        <v>643728</v>
      </c>
      <c r="AG110" s="890"/>
      <c r="AH110" s="890"/>
      <c r="AI110" s="890"/>
      <c r="AJ110" s="891"/>
      <c r="AK110" s="892">
        <v>628391</v>
      </c>
      <c r="AL110" s="890"/>
      <c r="AM110" s="890"/>
      <c r="AN110" s="890"/>
      <c r="AO110" s="891"/>
      <c r="AP110" s="893">
        <v>18.8</v>
      </c>
      <c r="AQ110" s="894"/>
      <c r="AR110" s="894"/>
      <c r="AS110" s="894"/>
      <c r="AT110" s="895"/>
      <c r="AU110" s="896" t="s">
        <v>59</v>
      </c>
      <c r="AV110" s="897"/>
      <c r="AW110" s="897"/>
      <c r="AX110" s="897"/>
      <c r="AY110" s="898"/>
      <c r="AZ110" s="940" t="s">
        <v>405</v>
      </c>
      <c r="BA110" s="887"/>
      <c r="BB110" s="887"/>
      <c r="BC110" s="887"/>
      <c r="BD110" s="887"/>
      <c r="BE110" s="887"/>
      <c r="BF110" s="887"/>
      <c r="BG110" s="887"/>
      <c r="BH110" s="887"/>
      <c r="BI110" s="887"/>
      <c r="BJ110" s="887"/>
      <c r="BK110" s="887"/>
      <c r="BL110" s="887"/>
      <c r="BM110" s="887"/>
      <c r="BN110" s="887"/>
      <c r="BO110" s="887"/>
      <c r="BP110" s="888"/>
      <c r="BQ110" s="926">
        <v>5665995</v>
      </c>
      <c r="BR110" s="927"/>
      <c r="BS110" s="927"/>
      <c r="BT110" s="927"/>
      <c r="BU110" s="927"/>
      <c r="BV110" s="927">
        <v>5610680</v>
      </c>
      <c r="BW110" s="927"/>
      <c r="BX110" s="927"/>
      <c r="BY110" s="927"/>
      <c r="BZ110" s="927"/>
      <c r="CA110" s="927">
        <v>6268011</v>
      </c>
      <c r="CB110" s="927"/>
      <c r="CC110" s="927"/>
      <c r="CD110" s="927"/>
      <c r="CE110" s="927"/>
      <c r="CF110" s="941">
        <v>187.1</v>
      </c>
      <c r="CG110" s="942"/>
      <c r="CH110" s="942"/>
      <c r="CI110" s="942"/>
      <c r="CJ110" s="942"/>
      <c r="CK110" s="943" t="s">
        <v>406</v>
      </c>
      <c r="CL110" s="944"/>
      <c r="CM110" s="923" t="s">
        <v>407</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110</v>
      </c>
      <c r="DH110" s="927"/>
      <c r="DI110" s="927"/>
      <c r="DJ110" s="927"/>
      <c r="DK110" s="927"/>
      <c r="DL110" s="927" t="s">
        <v>110</v>
      </c>
      <c r="DM110" s="927"/>
      <c r="DN110" s="927"/>
      <c r="DO110" s="927"/>
      <c r="DP110" s="927"/>
      <c r="DQ110" s="927" t="s">
        <v>110</v>
      </c>
      <c r="DR110" s="927"/>
      <c r="DS110" s="927"/>
      <c r="DT110" s="927"/>
      <c r="DU110" s="927"/>
      <c r="DV110" s="928" t="s">
        <v>110</v>
      </c>
      <c r="DW110" s="928"/>
      <c r="DX110" s="928"/>
      <c r="DY110" s="928"/>
      <c r="DZ110" s="929"/>
    </row>
    <row r="111" spans="1:131" s="197" customFormat="1" ht="26.25" customHeight="1" x14ac:dyDescent="0.15">
      <c r="A111" s="930" t="s">
        <v>408</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110</v>
      </c>
      <c r="AB111" s="934"/>
      <c r="AC111" s="934"/>
      <c r="AD111" s="934"/>
      <c r="AE111" s="935"/>
      <c r="AF111" s="936" t="s">
        <v>110</v>
      </c>
      <c r="AG111" s="934"/>
      <c r="AH111" s="934"/>
      <c r="AI111" s="934"/>
      <c r="AJ111" s="935"/>
      <c r="AK111" s="936" t="s">
        <v>110</v>
      </c>
      <c r="AL111" s="934"/>
      <c r="AM111" s="934"/>
      <c r="AN111" s="934"/>
      <c r="AO111" s="935"/>
      <c r="AP111" s="937" t="s">
        <v>110</v>
      </c>
      <c r="AQ111" s="938"/>
      <c r="AR111" s="938"/>
      <c r="AS111" s="938"/>
      <c r="AT111" s="939"/>
      <c r="AU111" s="899"/>
      <c r="AV111" s="900"/>
      <c r="AW111" s="900"/>
      <c r="AX111" s="900"/>
      <c r="AY111" s="901"/>
      <c r="AZ111" s="949" t="s">
        <v>409</v>
      </c>
      <c r="BA111" s="950"/>
      <c r="BB111" s="950"/>
      <c r="BC111" s="950"/>
      <c r="BD111" s="950"/>
      <c r="BE111" s="950"/>
      <c r="BF111" s="950"/>
      <c r="BG111" s="950"/>
      <c r="BH111" s="950"/>
      <c r="BI111" s="950"/>
      <c r="BJ111" s="950"/>
      <c r="BK111" s="950"/>
      <c r="BL111" s="950"/>
      <c r="BM111" s="950"/>
      <c r="BN111" s="950"/>
      <c r="BO111" s="950"/>
      <c r="BP111" s="951"/>
      <c r="BQ111" s="919">
        <v>55446</v>
      </c>
      <c r="BR111" s="920"/>
      <c r="BS111" s="920"/>
      <c r="BT111" s="920"/>
      <c r="BU111" s="920"/>
      <c r="BV111" s="920">
        <v>49784</v>
      </c>
      <c r="BW111" s="920"/>
      <c r="BX111" s="920"/>
      <c r="BY111" s="920"/>
      <c r="BZ111" s="920"/>
      <c r="CA111" s="920">
        <v>44193</v>
      </c>
      <c r="CB111" s="920"/>
      <c r="CC111" s="920"/>
      <c r="CD111" s="920"/>
      <c r="CE111" s="920"/>
      <c r="CF111" s="914">
        <v>1.3</v>
      </c>
      <c r="CG111" s="915"/>
      <c r="CH111" s="915"/>
      <c r="CI111" s="915"/>
      <c r="CJ111" s="915"/>
      <c r="CK111" s="945"/>
      <c r="CL111" s="946"/>
      <c r="CM111" s="916" t="s">
        <v>410</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110</v>
      </c>
      <c r="DH111" s="920"/>
      <c r="DI111" s="920"/>
      <c r="DJ111" s="920"/>
      <c r="DK111" s="920"/>
      <c r="DL111" s="920" t="s">
        <v>110</v>
      </c>
      <c r="DM111" s="920"/>
      <c r="DN111" s="920"/>
      <c r="DO111" s="920"/>
      <c r="DP111" s="920"/>
      <c r="DQ111" s="920" t="s">
        <v>110</v>
      </c>
      <c r="DR111" s="920"/>
      <c r="DS111" s="920"/>
      <c r="DT111" s="920"/>
      <c r="DU111" s="920"/>
      <c r="DV111" s="921" t="s">
        <v>110</v>
      </c>
      <c r="DW111" s="921"/>
      <c r="DX111" s="921"/>
      <c r="DY111" s="921"/>
      <c r="DZ111" s="922"/>
    </row>
    <row r="112" spans="1:131" s="197" customFormat="1" ht="26.25" customHeight="1" x14ac:dyDescent="0.15">
      <c r="A112" s="952" t="s">
        <v>411</v>
      </c>
      <c r="B112" s="953"/>
      <c r="C112" s="950" t="s">
        <v>412</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110</v>
      </c>
      <c r="AB112" s="959"/>
      <c r="AC112" s="959"/>
      <c r="AD112" s="959"/>
      <c r="AE112" s="960"/>
      <c r="AF112" s="961" t="s">
        <v>110</v>
      </c>
      <c r="AG112" s="959"/>
      <c r="AH112" s="959"/>
      <c r="AI112" s="959"/>
      <c r="AJ112" s="960"/>
      <c r="AK112" s="961" t="s">
        <v>110</v>
      </c>
      <c r="AL112" s="959"/>
      <c r="AM112" s="959"/>
      <c r="AN112" s="959"/>
      <c r="AO112" s="960"/>
      <c r="AP112" s="962" t="s">
        <v>110</v>
      </c>
      <c r="AQ112" s="963"/>
      <c r="AR112" s="963"/>
      <c r="AS112" s="963"/>
      <c r="AT112" s="964"/>
      <c r="AU112" s="899"/>
      <c r="AV112" s="900"/>
      <c r="AW112" s="900"/>
      <c r="AX112" s="900"/>
      <c r="AY112" s="901"/>
      <c r="AZ112" s="949" t="s">
        <v>413</v>
      </c>
      <c r="BA112" s="950"/>
      <c r="BB112" s="950"/>
      <c r="BC112" s="950"/>
      <c r="BD112" s="950"/>
      <c r="BE112" s="950"/>
      <c r="BF112" s="950"/>
      <c r="BG112" s="950"/>
      <c r="BH112" s="950"/>
      <c r="BI112" s="950"/>
      <c r="BJ112" s="950"/>
      <c r="BK112" s="950"/>
      <c r="BL112" s="950"/>
      <c r="BM112" s="950"/>
      <c r="BN112" s="950"/>
      <c r="BO112" s="950"/>
      <c r="BP112" s="951"/>
      <c r="BQ112" s="919">
        <v>1553913</v>
      </c>
      <c r="BR112" s="920"/>
      <c r="BS112" s="920"/>
      <c r="BT112" s="920"/>
      <c r="BU112" s="920"/>
      <c r="BV112" s="920">
        <v>1617182</v>
      </c>
      <c r="BW112" s="920"/>
      <c r="BX112" s="920"/>
      <c r="BY112" s="920"/>
      <c r="BZ112" s="920"/>
      <c r="CA112" s="920">
        <v>2192176</v>
      </c>
      <c r="CB112" s="920"/>
      <c r="CC112" s="920"/>
      <c r="CD112" s="920"/>
      <c r="CE112" s="920"/>
      <c r="CF112" s="914">
        <v>65.400000000000006</v>
      </c>
      <c r="CG112" s="915"/>
      <c r="CH112" s="915"/>
      <c r="CI112" s="915"/>
      <c r="CJ112" s="915"/>
      <c r="CK112" s="945"/>
      <c r="CL112" s="946"/>
      <c r="CM112" s="916" t="s">
        <v>414</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110</v>
      </c>
      <c r="DH112" s="920"/>
      <c r="DI112" s="920"/>
      <c r="DJ112" s="920"/>
      <c r="DK112" s="920"/>
      <c r="DL112" s="920" t="s">
        <v>110</v>
      </c>
      <c r="DM112" s="920"/>
      <c r="DN112" s="920"/>
      <c r="DO112" s="920"/>
      <c r="DP112" s="920"/>
      <c r="DQ112" s="920" t="s">
        <v>110</v>
      </c>
      <c r="DR112" s="920"/>
      <c r="DS112" s="920"/>
      <c r="DT112" s="920"/>
      <c r="DU112" s="920"/>
      <c r="DV112" s="921" t="s">
        <v>110</v>
      </c>
      <c r="DW112" s="921"/>
      <c r="DX112" s="921"/>
      <c r="DY112" s="921"/>
      <c r="DZ112" s="922"/>
    </row>
    <row r="113" spans="1:130" s="197" customFormat="1" ht="26.25" customHeight="1" x14ac:dyDescent="0.15">
      <c r="A113" s="954"/>
      <c r="B113" s="955"/>
      <c r="C113" s="950" t="s">
        <v>415</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135931</v>
      </c>
      <c r="AB113" s="934"/>
      <c r="AC113" s="934"/>
      <c r="AD113" s="934"/>
      <c r="AE113" s="935"/>
      <c r="AF113" s="936">
        <v>135684</v>
      </c>
      <c r="AG113" s="934"/>
      <c r="AH113" s="934"/>
      <c r="AI113" s="934"/>
      <c r="AJ113" s="935"/>
      <c r="AK113" s="936">
        <v>155294</v>
      </c>
      <c r="AL113" s="934"/>
      <c r="AM113" s="934"/>
      <c r="AN113" s="934"/>
      <c r="AO113" s="935"/>
      <c r="AP113" s="937">
        <v>4.5999999999999996</v>
      </c>
      <c r="AQ113" s="938"/>
      <c r="AR113" s="938"/>
      <c r="AS113" s="938"/>
      <c r="AT113" s="939"/>
      <c r="AU113" s="899"/>
      <c r="AV113" s="900"/>
      <c r="AW113" s="900"/>
      <c r="AX113" s="900"/>
      <c r="AY113" s="901"/>
      <c r="AZ113" s="949" t="s">
        <v>416</v>
      </c>
      <c r="BA113" s="950"/>
      <c r="BB113" s="950"/>
      <c r="BC113" s="950"/>
      <c r="BD113" s="950"/>
      <c r="BE113" s="950"/>
      <c r="BF113" s="950"/>
      <c r="BG113" s="950"/>
      <c r="BH113" s="950"/>
      <c r="BI113" s="950"/>
      <c r="BJ113" s="950"/>
      <c r="BK113" s="950"/>
      <c r="BL113" s="950"/>
      <c r="BM113" s="950"/>
      <c r="BN113" s="950"/>
      <c r="BO113" s="950"/>
      <c r="BP113" s="951"/>
      <c r="BQ113" s="919">
        <v>1115</v>
      </c>
      <c r="BR113" s="920"/>
      <c r="BS113" s="920"/>
      <c r="BT113" s="920"/>
      <c r="BU113" s="920"/>
      <c r="BV113" s="920">
        <v>35822</v>
      </c>
      <c r="BW113" s="920"/>
      <c r="BX113" s="920"/>
      <c r="BY113" s="920"/>
      <c r="BZ113" s="920"/>
      <c r="CA113" s="920">
        <v>413582</v>
      </c>
      <c r="CB113" s="920"/>
      <c r="CC113" s="920"/>
      <c r="CD113" s="920"/>
      <c r="CE113" s="920"/>
      <c r="CF113" s="914">
        <v>12.3</v>
      </c>
      <c r="CG113" s="915"/>
      <c r="CH113" s="915"/>
      <c r="CI113" s="915"/>
      <c r="CJ113" s="915"/>
      <c r="CK113" s="945"/>
      <c r="CL113" s="946"/>
      <c r="CM113" s="916" t="s">
        <v>417</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110</v>
      </c>
      <c r="DH113" s="959"/>
      <c r="DI113" s="959"/>
      <c r="DJ113" s="959"/>
      <c r="DK113" s="960"/>
      <c r="DL113" s="961" t="s">
        <v>110</v>
      </c>
      <c r="DM113" s="959"/>
      <c r="DN113" s="959"/>
      <c r="DO113" s="959"/>
      <c r="DP113" s="960"/>
      <c r="DQ113" s="961" t="s">
        <v>110</v>
      </c>
      <c r="DR113" s="959"/>
      <c r="DS113" s="959"/>
      <c r="DT113" s="959"/>
      <c r="DU113" s="960"/>
      <c r="DV113" s="962" t="s">
        <v>110</v>
      </c>
      <c r="DW113" s="963"/>
      <c r="DX113" s="963"/>
      <c r="DY113" s="963"/>
      <c r="DZ113" s="964"/>
    </row>
    <row r="114" spans="1:130" s="197" customFormat="1" ht="26.25" customHeight="1" x14ac:dyDescent="0.15">
      <c r="A114" s="954"/>
      <c r="B114" s="955"/>
      <c r="C114" s="950" t="s">
        <v>418</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126</v>
      </c>
      <c r="AB114" s="959"/>
      <c r="AC114" s="959"/>
      <c r="AD114" s="959"/>
      <c r="AE114" s="960"/>
      <c r="AF114" s="961">
        <v>229</v>
      </c>
      <c r="AG114" s="959"/>
      <c r="AH114" s="959"/>
      <c r="AI114" s="959"/>
      <c r="AJ114" s="960"/>
      <c r="AK114" s="961">
        <v>742</v>
      </c>
      <c r="AL114" s="959"/>
      <c r="AM114" s="959"/>
      <c r="AN114" s="959"/>
      <c r="AO114" s="960"/>
      <c r="AP114" s="962">
        <v>0</v>
      </c>
      <c r="AQ114" s="963"/>
      <c r="AR114" s="963"/>
      <c r="AS114" s="963"/>
      <c r="AT114" s="964"/>
      <c r="AU114" s="899"/>
      <c r="AV114" s="900"/>
      <c r="AW114" s="900"/>
      <c r="AX114" s="900"/>
      <c r="AY114" s="901"/>
      <c r="AZ114" s="949" t="s">
        <v>419</v>
      </c>
      <c r="BA114" s="950"/>
      <c r="BB114" s="950"/>
      <c r="BC114" s="950"/>
      <c r="BD114" s="950"/>
      <c r="BE114" s="950"/>
      <c r="BF114" s="950"/>
      <c r="BG114" s="950"/>
      <c r="BH114" s="950"/>
      <c r="BI114" s="950"/>
      <c r="BJ114" s="950"/>
      <c r="BK114" s="950"/>
      <c r="BL114" s="950"/>
      <c r="BM114" s="950"/>
      <c r="BN114" s="950"/>
      <c r="BO114" s="950"/>
      <c r="BP114" s="951"/>
      <c r="BQ114" s="919">
        <v>826136</v>
      </c>
      <c r="BR114" s="920"/>
      <c r="BS114" s="920"/>
      <c r="BT114" s="920"/>
      <c r="BU114" s="920"/>
      <c r="BV114" s="920">
        <v>614140</v>
      </c>
      <c r="BW114" s="920"/>
      <c r="BX114" s="920"/>
      <c r="BY114" s="920"/>
      <c r="BZ114" s="920"/>
      <c r="CA114" s="920">
        <v>655976</v>
      </c>
      <c r="CB114" s="920"/>
      <c r="CC114" s="920"/>
      <c r="CD114" s="920"/>
      <c r="CE114" s="920"/>
      <c r="CF114" s="914">
        <v>19.600000000000001</v>
      </c>
      <c r="CG114" s="915"/>
      <c r="CH114" s="915"/>
      <c r="CI114" s="915"/>
      <c r="CJ114" s="915"/>
      <c r="CK114" s="945"/>
      <c r="CL114" s="946"/>
      <c r="CM114" s="916" t="s">
        <v>420</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110</v>
      </c>
      <c r="DH114" s="959"/>
      <c r="DI114" s="959"/>
      <c r="DJ114" s="959"/>
      <c r="DK114" s="960"/>
      <c r="DL114" s="961" t="s">
        <v>110</v>
      </c>
      <c r="DM114" s="959"/>
      <c r="DN114" s="959"/>
      <c r="DO114" s="959"/>
      <c r="DP114" s="960"/>
      <c r="DQ114" s="961" t="s">
        <v>110</v>
      </c>
      <c r="DR114" s="959"/>
      <c r="DS114" s="959"/>
      <c r="DT114" s="959"/>
      <c r="DU114" s="960"/>
      <c r="DV114" s="962" t="s">
        <v>110</v>
      </c>
      <c r="DW114" s="963"/>
      <c r="DX114" s="963"/>
      <c r="DY114" s="963"/>
      <c r="DZ114" s="964"/>
    </row>
    <row r="115" spans="1:130" s="197" customFormat="1" ht="26.25" customHeight="1" x14ac:dyDescent="0.15">
      <c r="A115" s="954"/>
      <c r="B115" s="955"/>
      <c r="C115" s="950" t="s">
        <v>421</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8915</v>
      </c>
      <c r="AB115" s="934"/>
      <c r="AC115" s="934"/>
      <c r="AD115" s="934"/>
      <c r="AE115" s="935"/>
      <c r="AF115" s="936">
        <v>8655</v>
      </c>
      <c r="AG115" s="934"/>
      <c r="AH115" s="934"/>
      <c r="AI115" s="934"/>
      <c r="AJ115" s="935"/>
      <c r="AK115" s="936">
        <v>9874</v>
      </c>
      <c r="AL115" s="934"/>
      <c r="AM115" s="934"/>
      <c r="AN115" s="934"/>
      <c r="AO115" s="935"/>
      <c r="AP115" s="937">
        <v>0.3</v>
      </c>
      <c r="AQ115" s="938"/>
      <c r="AR115" s="938"/>
      <c r="AS115" s="938"/>
      <c r="AT115" s="939"/>
      <c r="AU115" s="899"/>
      <c r="AV115" s="900"/>
      <c r="AW115" s="900"/>
      <c r="AX115" s="900"/>
      <c r="AY115" s="901"/>
      <c r="AZ115" s="949" t="s">
        <v>422</v>
      </c>
      <c r="BA115" s="950"/>
      <c r="BB115" s="950"/>
      <c r="BC115" s="950"/>
      <c r="BD115" s="950"/>
      <c r="BE115" s="950"/>
      <c r="BF115" s="950"/>
      <c r="BG115" s="950"/>
      <c r="BH115" s="950"/>
      <c r="BI115" s="950"/>
      <c r="BJ115" s="950"/>
      <c r="BK115" s="950"/>
      <c r="BL115" s="950"/>
      <c r="BM115" s="950"/>
      <c r="BN115" s="950"/>
      <c r="BO115" s="950"/>
      <c r="BP115" s="951"/>
      <c r="BQ115" s="919">
        <v>50150</v>
      </c>
      <c r="BR115" s="920"/>
      <c r="BS115" s="920"/>
      <c r="BT115" s="920"/>
      <c r="BU115" s="920"/>
      <c r="BV115" s="920">
        <v>45125</v>
      </c>
      <c r="BW115" s="920"/>
      <c r="BX115" s="920"/>
      <c r="BY115" s="920"/>
      <c r="BZ115" s="920"/>
      <c r="CA115" s="920">
        <v>63125</v>
      </c>
      <c r="CB115" s="920"/>
      <c r="CC115" s="920"/>
      <c r="CD115" s="920"/>
      <c r="CE115" s="920"/>
      <c r="CF115" s="914">
        <v>1.9</v>
      </c>
      <c r="CG115" s="915"/>
      <c r="CH115" s="915"/>
      <c r="CI115" s="915"/>
      <c r="CJ115" s="915"/>
      <c r="CK115" s="945"/>
      <c r="CL115" s="946"/>
      <c r="CM115" s="949" t="s">
        <v>423</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110</v>
      </c>
      <c r="DH115" s="959"/>
      <c r="DI115" s="959"/>
      <c r="DJ115" s="959"/>
      <c r="DK115" s="960"/>
      <c r="DL115" s="961" t="s">
        <v>110</v>
      </c>
      <c r="DM115" s="959"/>
      <c r="DN115" s="959"/>
      <c r="DO115" s="959"/>
      <c r="DP115" s="960"/>
      <c r="DQ115" s="961" t="s">
        <v>110</v>
      </c>
      <c r="DR115" s="959"/>
      <c r="DS115" s="959"/>
      <c r="DT115" s="959"/>
      <c r="DU115" s="960"/>
      <c r="DV115" s="962" t="s">
        <v>110</v>
      </c>
      <c r="DW115" s="963"/>
      <c r="DX115" s="963"/>
      <c r="DY115" s="963"/>
      <c r="DZ115" s="964"/>
    </row>
    <row r="116" spans="1:130" s="197" customFormat="1" ht="26.25" customHeight="1" x14ac:dyDescent="0.15">
      <c r="A116" s="956"/>
      <c r="B116" s="957"/>
      <c r="C116" s="971" t="s">
        <v>424</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110</v>
      </c>
      <c r="AB116" s="959"/>
      <c r="AC116" s="959"/>
      <c r="AD116" s="959"/>
      <c r="AE116" s="960"/>
      <c r="AF116" s="961" t="s">
        <v>110</v>
      </c>
      <c r="AG116" s="959"/>
      <c r="AH116" s="959"/>
      <c r="AI116" s="959"/>
      <c r="AJ116" s="960"/>
      <c r="AK116" s="961" t="s">
        <v>110</v>
      </c>
      <c r="AL116" s="959"/>
      <c r="AM116" s="959"/>
      <c r="AN116" s="959"/>
      <c r="AO116" s="960"/>
      <c r="AP116" s="962" t="s">
        <v>110</v>
      </c>
      <c r="AQ116" s="963"/>
      <c r="AR116" s="963"/>
      <c r="AS116" s="963"/>
      <c r="AT116" s="964"/>
      <c r="AU116" s="899"/>
      <c r="AV116" s="900"/>
      <c r="AW116" s="900"/>
      <c r="AX116" s="900"/>
      <c r="AY116" s="901"/>
      <c r="AZ116" s="949" t="s">
        <v>425</v>
      </c>
      <c r="BA116" s="950"/>
      <c r="BB116" s="950"/>
      <c r="BC116" s="950"/>
      <c r="BD116" s="950"/>
      <c r="BE116" s="950"/>
      <c r="BF116" s="950"/>
      <c r="BG116" s="950"/>
      <c r="BH116" s="950"/>
      <c r="BI116" s="950"/>
      <c r="BJ116" s="950"/>
      <c r="BK116" s="950"/>
      <c r="BL116" s="950"/>
      <c r="BM116" s="950"/>
      <c r="BN116" s="950"/>
      <c r="BO116" s="950"/>
      <c r="BP116" s="951"/>
      <c r="BQ116" s="919" t="s">
        <v>110</v>
      </c>
      <c r="BR116" s="920"/>
      <c r="BS116" s="920"/>
      <c r="BT116" s="920"/>
      <c r="BU116" s="920"/>
      <c r="BV116" s="920" t="s">
        <v>110</v>
      </c>
      <c r="BW116" s="920"/>
      <c r="BX116" s="920"/>
      <c r="BY116" s="920"/>
      <c r="BZ116" s="920"/>
      <c r="CA116" s="920" t="s">
        <v>110</v>
      </c>
      <c r="CB116" s="920"/>
      <c r="CC116" s="920"/>
      <c r="CD116" s="920"/>
      <c r="CE116" s="920"/>
      <c r="CF116" s="914" t="s">
        <v>110</v>
      </c>
      <c r="CG116" s="915"/>
      <c r="CH116" s="915"/>
      <c r="CI116" s="915"/>
      <c r="CJ116" s="915"/>
      <c r="CK116" s="945"/>
      <c r="CL116" s="946"/>
      <c r="CM116" s="916" t="s">
        <v>426</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110</v>
      </c>
      <c r="DH116" s="959"/>
      <c r="DI116" s="959"/>
      <c r="DJ116" s="959"/>
      <c r="DK116" s="960"/>
      <c r="DL116" s="961" t="s">
        <v>110</v>
      </c>
      <c r="DM116" s="959"/>
      <c r="DN116" s="959"/>
      <c r="DO116" s="959"/>
      <c r="DP116" s="960"/>
      <c r="DQ116" s="961" t="s">
        <v>110</v>
      </c>
      <c r="DR116" s="959"/>
      <c r="DS116" s="959"/>
      <c r="DT116" s="959"/>
      <c r="DU116" s="960"/>
      <c r="DV116" s="962" t="s">
        <v>110</v>
      </c>
      <c r="DW116" s="963"/>
      <c r="DX116" s="963"/>
      <c r="DY116" s="963"/>
      <c r="DZ116" s="964"/>
    </row>
    <row r="117" spans="1:130" s="197" customFormat="1" ht="26.25" customHeight="1" x14ac:dyDescent="0.15">
      <c r="A117" s="904" t="s">
        <v>170</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427</v>
      </c>
      <c r="Z117" s="884"/>
      <c r="AA117" s="996">
        <v>886255</v>
      </c>
      <c r="AB117" s="966"/>
      <c r="AC117" s="966"/>
      <c r="AD117" s="966"/>
      <c r="AE117" s="967"/>
      <c r="AF117" s="965">
        <v>788296</v>
      </c>
      <c r="AG117" s="966"/>
      <c r="AH117" s="966"/>
      <c r="AI117" s="966"/>
      <c r="AJ117" s="967"/>
      <c r="AK117" s="965">
        <v>794301</v>
      </c>
      <c r="AL117" s="966"/>
      <c r="AM117" s="966"/>
      <c r="AN117" s="966"/>
      <c r="AO117" s="967"/>
      <c r="AP117" s="968"/>
      <c r="AQ117" s="969"/>
      <c r="AR117" s="969"/>
      <c r="AS117" s="969"/>
      <c r="AT117" s="970"/>
      <c r="AU117" s="899"/>
      <c r="AV117" s="900"/>
      <c r="AW117" s="900"/>
      <c r="AX117" s="900"/>
      <c r="AY117" s="901"/>
      <c r="AZ117" s="995" t="s">
        <v>428</v>
      </c>
      <c r="BA117" s="971"/>
      <c r="BB117" s="971"/>
      <c r="BC117" s="971"/>
      <c r="BD117" s="971"/>
      <c r="BE117" s="971"/>
      <c r="BF117" s="971"/>
      <c r="BG117" s="971"/>
      <c r="BH117" s="971"/>
      <c r="BI117" s="971"/>
      <c r="BJ117" s="971"/>
      <c r="BK117" s="971"/>
      <c r="BL117" s="971"/>
      <c r="BM117" s="971"/>
      <c r="BN117" s="971"/>
      <c r="BO117" s="971"/>
      <c r="BP117" s="972"/>
      <c r="BQ117" s="985" t="s">
        <v>110</v>
      </c>
      <c r="BR117" s="986"/>
      <c r="BS117" s="986"/>
      <c r="BT117" s="986"/>
      <c r="BU117" s="986"/>
      <c r="BV117" s="986" t="s">
        <v>110</v>
      </c>
      <c r="BW117" s="986"/>
      <c r="BX117" s="986"/>
      <c r="BY117" s="986"/>
      <c r="BZ117" s="986"/>
      <c r="CA117" s="986" t="s">
        <v>110</v>
      </c>
      <c r="CB117" s="986"/>
      <c r="CC117" s="986"/>
      <c r="CD117" s="986"/>
      <c r="CE117" s="986"/>
      <c r="CF117" s="914" t="s">
        <v>110</v>
      </c>
      <c r="CG117" s="915"/>
      <c r="CH117" s="915"/>
      <c r="CI117" s="915"/>
      <c r="CJ117" s="915"/>
      <c r="CK117" s="945"/>
      <c r="CL117" s="946"/>
      <c r="CM117" s="916" t="s">
        <v>429</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110</v>
      </c>
      <c r="DH117" s="959"/>
      <c r="DI117" s="959"/>
      <c r="DJ117" s="959"/>
      <c r="DK117" s="960"/>
      <c r="DL117" s="961" t="s">
        <v>110</v>
      </c>
      <c r="DM117" s="959"/>
      <c r="DN117" s="959"/>
      <c r="DO117" s="959"/>
      <c r="DP117" s="960"/>
      <c r="DQ117" s="961" t="s">
        <v>110</v>
      </c>
      <c r="DR117" s="959"/>
      <c r="DS117" s="959"/>
      <c r="DT117" s="959"/>
      <c r="DU117" s="960"/>
      <c r="DV117" s="962" t="s">
        <v>110</v>
      </c>
      <c r="DW117" s="963"/>
      <c r="DX117" s="963"/>
      <c r="DY117" s="963"/>
      <c r="DZ117" s="964"/>
    </row>
    <row r="118" spans="1:130" s="197" customFormat="1" ht="26.25" customHeight="1" x14ac:dyDescent="0.15">
      <c r="A118" s="904" t="s">
        <v>403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401</v>
      </c>
      <c r="AB118" s="883"/>
      <c r="AC118" s="883"/>
      <c r="AD118" s="883"/>
      <c r="AE118" s="884"/>
      <c r="AF118" s="882" t="s">
        <v>287</v>
      </c>
      <c r="AG118" s="883"/>
      <c r="AH118" s="883"/>
      <c r="AI118" s="883"/>
      <c r="AJ118" s="884"/>
      <c r="AK118" s="882" t="s">
        <v>286</v>
      </c>
      <c r="AL118" s="883"/>
      <c r="AM118" s="883"/>
      <c r="AN118" s="883"/>
      <c r="AO118" s="884"/>
      <c r="AP118" s="990" t="s">
        <v>402</v>
      </c>
      <c r="AQ118" s="991"/>
      <c r="AR118" s="991"/>
      <c r="AS118" s="991"/>
      <c r="AT118" s="992"/>
      <c r="AU118" s="902"/>
      <c r="AV118" s="903"/>
      <c r="AW118" s="903"/>
      <c r="AX118" s="903"/>
      <c r="AY118" s="903"/>
      <c r="AZ118" s="228" t="s">
        <v>170</v>
      </c>
      <c r="BA118" s="228"/>
      <c r="BB118" s="228"/>
      <c r="BC118" s="228"/>
      <c r="BD118" s="228"/>
      <c r="BE118" s="228"/>
      <c r="BF118" s="228"/>
      <c r="BG118" s="228"/>
      <c r="BH118" s="228"/>
      <c r="BI118" s="228"/>
      <c r="BJ118" s="228"/>
      <c r="BK118" s="228"/>
      <c r="BL118" s="228"/>
      <c r="BM118" s="228"/>
      <c r="BN118" s="228"/>
      <c r="BO118" s="993" t="s">
        <v>430</v>
      </c>
      <c r="BP118" s="994"/>
      <c r="BQ118" s="985">
        <v>8152755</v>
      </c>
      <c r="BR118" s="986"/>
      <c r="BS118" s="986"/>
      <c r="BT118" s="986"/>
      <c r="BU118" s="986"/>
      <c r="BV118" s="986">
        <v>7972733</v>
      </c>
      <c r="BW118" s="986"/>
      <c r="BX118" s="986"/>
      <c r="BY118" s="986"/>
      <c r="BZ118" s="986"/>
      <c r="CA118" s="986">
        <v>9637063</v>
      </c>
      <c r="CB118" s="986"/>
      <c r="CC118" s="986"/>
      <c r="CD118" s="986"/>
      <c r="CE118" s="986"/>
      <c r="CF118" s="987"/>
      <c r="CG118" s="988"/>
      <c r="CH118" s="988"/>
      <c r="CI118" s="988"/>
      <c r="CJ118" s="989"/>
      <c r="CK118" s="945"/>
      <c r="CL118" s="946"/>
      <c r="CM118" s="916" t="s">
        <v>431</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110</v>
      </c>
      <c r="DH118" s="959"/>
      <c r="DI118" s="959"/>
      <c r="DJ118" s="959"/>
      <c r="DK118" s="960"/>
      <c r="DL118" s="961" t="s">
        <v>110</v>
      </c>
      <c r="DM118" s="959"/>
      <c r="DN118" s="959"/>
      <c r="DO118" s="959"/>
      <c r="DP118" s="960"/>
      <c r="DQ118" s="961" t="s">
        <v>110</v>
      </c>
      <c r="DR118" s="959"/>
      <c r="DS118" s="959"/>
      <c r="DT118" s="959"/>
      <c r="DU118" s="960"/>
      <c r="DV118" s="962" t="s">
        <v>110</v>
      </c>
      <c r="DW118" s="963"/>
      <c r="DX118" s="963"/>
      <c r="DY118" s="963"/>
      <c r="DZ118" s="964"/>
    </row>
    <row r="119" spans="1:130" s="197" customFormat="1" ht="26.25" customHeight="1" x14ac:dyDescent="0.15">
      <c r="A119" s="974" t="s">
        <v>406</v>
      </c>
      <c r="B119" s="944"/>
      <c r="C119" s="923" t="s">
        <v>407</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110</v>
      </c>
      <c r="AB119" s="890"/>
      <c r="AC119" s="890"/>
      <c r="AD119" s="890"/>
      <c r="AE119" s="891"/>
      <c r="AF119" s="892" t="s">
        <v>110</v>
      </c>
      <c r="AG119" s="890"/>
      <c r="AH119" s="890"/>
      <c r="AI119" s="890"/>
      <c r="AJ119" s="891"/>
      <c r="AK119" s="892" t="s">
        <v>110</v>
      </c>
      <c r="AL119" s="890"/>
      <c r="AM119" s="890"/>
      <c r="AN119" s="890"/>
      <c r="AO119" s="891"/>
      <c r="AP119" s="893" t="s">
        <v>110</v>
      </c>
      <c r="AQ119" s="894"/>
      <c r="AR119" s="894"/>
      <c r="AS119" s="894"/>
      <c r="AT119" s="895"/>
      <c r="AU119" s="977" t="s">
        <v>432</v>
      </c>
      <c r="AV119" s="978"/>
      <c r="AW119" s="978"/>
      <c r="AX119" s="978"/>
      <c r="AY119" s="979"/>
      <c r="AZ119" s="940" t="s">
        <v>433</v>
      </c>
      <c r="BA119" s="887"/>
      <c r="BB119" s="887"/>
      <c r="BC119" s="887"/>
      <c r="BD119" s="887"/>
      <c r="BE119" s="887"/>
      <c r="BF119" s="887"/>
      <c r="BG119" s="887"/>
      <c r="BH119" s="887"/>
      <c r="BI119" s="887"/>
      <c r="BJ119" s="887"/>
      <c r="BK119" s="887"/>
      <c r="BL119" s="887"/>
      <c r="BM119" s="887"/>
      <c r="BN119" s="887"/>
      <c r="BO119" s="887"/>
      <c r="BP119" s="888"/>
      <c r="BQ119" s="926">
        <v>4439239</v>
      </c>
      <c r="BR119" s="927"/>
      <c r="BS119" s="927"/>
      <c r="BT119" s="927"/>
      <c r="BU119" s="927"/>
      <c r="BV119" s="927">
        <v>4735767</v>
      </c>
      <c r="BW119" s="927"/>
      <c r="BX119" s="927"/>
      <c r="BY119" s="927"/>
      <c r="BZ119" s="927"/>
      <c r="CA119" s="927">
        <v>5222133</v>
      </c>
      <c r="CB119" s="927"/>
      <c r="CC119" s="927"/>
      <c r="CD119" s="927"/>
      <c r="CE119" s="927"/>
      <c r="CF119" s="941">
        <v>155.80000000000001</v>
      </c>
      <c r="CG119" s="942"/>
      <c r="CH119" s="942"/>
      <c r="CI119" s="942"/>
      <c r="CJ119" s="942"/>
      <c r="CK119" s="947"/>
      <c r="CL119" s="948"/>
      <c r="CM119" s="1004" t="s">
        <v>434</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v>55446</v>
      </c>
      <c r="DH119" s="998"/>
      <c r="DI119" s="998"/>
      <c r="DJ119" s="998"/>
      <c r="DK119" s="999"/>
      <c r="DL119" s="1000">
        <v>49784</v>
      </c>
      <c r="DM119" s="998"/>
      <c r="DN119" s="998"/>
      <c r="DO119" s="998"/>
      <c r="DP119" s="999"/>
      <c r="DQ119" s="1000">
        <v>44193</v>
      </c>
      <c r="DR119" s="998"/>
      <c r="DS119" s="998"/>
      <c r="DT119" s="998"/>
      <c r="DU119" s="999"/>
      <c r="DV119" s="1001">
        <v>1.3</v>
      </c>
      <c r="DW119" s="1002"/>
      <c r="DX119" s="1002"/>
      <c r="DY119" s="1002"/>
      <c r="DZ119" s="1003"/>
    </row>
    <row r="120" spans="1:130" s="197" customFormat="1" ht="26.25" customHeight="1" x14ac:dyDescent="0.15">
      <c r="A120" s="975"/>
      <c r="B120" s="946"/>
      <c r="C120" s="916" t="s">
        <v>410</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110</v>
      </c>
      <c r="AB120" s="959"/>
      <c r="AC120" s="959"/>
      <c r="AD120" s="959"/>
      <c r="AE120" s="960"/>
      <c r="AF120" s="961" t="s">
        <v>110</v>
      </c>
      <c r="AG120" s="959"/>
      <c r="AH120" s="959"/>
      <c r="AI120" s="959"/>
      <c r="AJ120" s="960"/>
      <c r="AK120" s="961" t="s">
        <v>110</v>
      </c>
      <c r="AL120" s="959"/>
      <c r="AM120" s="959"/>
      <c r="AN120" s="959"/>
      <c r="AO120" s="960"/>
      <c r="AP120" s="962" t="s">
        <v>110</v>
      </c>
      <c r="AQ120" s="963"/>
      <c r="AR120" s="963"/>
      <c r="AS120" s="963"/>
      <c r="AT120" s="964"/>
      <c r="AU120" s="980"/>
      <c r="AV120" s="981"/>
      <c r="AW120" s="981"/>
      <c r="AX120" s="981"/>
      <c r="AY120" s="982"/>
      <c r="AZ120" s="949" t="s">
        <v>435</v>
      </c>
      <c r="BA120" s="950"/>
      <c r="BB120" s="950"/>
      <c r="BC120" s="950"/>
      <c r="BD120" s="950"/>
      <c r="BE120" s="950"/>
      <c r="BF120" s="950"/>
      <c r="BG120" s="950"/>
      <c r="BH120" s="950"/>
      <c r="BI120" s="950"/>
      <c r="BJ120" s="950"/>
      <c r="BK120" s="950"/>
      <c r="BL120" s="950"/>
      <c r="BM120" s="950"/>
      <c r="BN120" s="950"/>
      <c r="BO120" s="950"/>
      <c r="BP120" s="951"/>
      <c r="BQ120" s="919">
        <v>134672</v>
      </c>
      <c r="BR120" s="920"/>
      <c r="BS120" s="920"/>
      <c r="BT120" s="920"/>
      <c r="BU120" s="920"/>
      <c r="BV120" s="920">
        <v>107006</v>
      </c>
      <c r="BW120" s="920"/>
      <c r="BX120" s="920"/>
      <c r="BY120" s="920"/>
      <c r="BZ120" s="920"/>
      <c r="CA120" s="920">
        <v>79340</v>
      </c>
      <c r="CB120" s="920"/>
      <c r="CC120" s="920"/>
      <c r="CD120" s="920"/>
      <c r="CE120" s="920"/>
      <c r="CF120" s="914">
        <v>2.4</v>
      </c>
      <c r="CG120" s="915"/>
      <c r="CH120" s="915"/>
      <c r="CI120" s="915"/>
      <c r="CJ120" s="915"/>
      <c r="CK120" s="1013" t="s">
        <v>436</v>
      </c>
      <c r="CL120" s="1014"/>
      <c r="CM120" s="1014"/>
      <c r="CN120" s="1014"/>
      <c r="CO120" s="1015"/>
      <c r="CP120" s="1021" t="s">
        <v>382</v>
      </c>
      <c r="CQ120" s="1022"/>
      <c r="CR120" s="1022"/>
      <c r="CS120" s="1022"/>
      <c r="CT120" s="1022"/>
      <c r="CU120" s="1022"/>
      <c r="CV120" s="1022"/>
      <c r="CW120" s="1022"/>
      <c r="CX120" s="1022"/>
      <c r="CY120" s="1022"/>
      <c r="CZ120" s="1022"/>
      <c r="DA120" s="1022"/>
      <c r="DB120" s="1022"/>
      <c r="DC120" s="1022"/>
      <c r="DD120" s="1022"/>
      <c r="DE120" s="1022"/>
      <c r="DF120" s="1023"/>
      <c r="DG120" s="926">
        <v>85754</v>
      </c>
      <c r="DH120" s="927"/>
      <c r="DI120" s="927"/>
      <c r="DJ120" s="927"/>
      <c r="DK120" s="927"/>
      <c r="DL120" s="927">
        <v>84027</v>
      </c>
      <c r="DM120" s="927"/>
      <c r="DN120" s="927"/>
      <c r="DO120" s="927"/>
      <c r="DP120" s="927"/>
      <c r="DQ120" s="927">
        <v>842133</v>
      </c>
      <c r="DR120" s="927"/>
      <c r="DS120" s="927"/>
      <c r="DT120" s="927"/>
      <c r="DU120" s="927"/>
      <c r="DV120" s="928">
        <v>25.1</v>
      </c>
      <c r="DW120" s="928"/>
      <c r="DX120" s="928"/>
      <c r="DY120" s="928"/>
      <c r="DZ120" s="929"/>
    </row>
    <row r="121" spans="1:130" s="197" customFormat="1" ht="26.25" customHeight="1" x14ac:dyDescent="0.15">
      <c r="A121" s="975"/>
      <c r="B121" s="946"/>
      <c r="C121" s="1010" t="s">
        <v>437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110</v>
      </c>
      <c r="AB121" s="959"/>
      <c r="AC121" s="959"/>
      <c r="AD121" s="959"/>
      <c r="AE121" s="960"/>
      <c r="AF121" s="961" t="s">
        <v>110</v>
      </c>
      <c r="AG121" s="959"/>
      <c r="AH121" s="959"/>
      <c r="AI121" s="959"/>
      <c r="AJ121" s="960"/>
      <c r="AK121" s="961" t="s">
        <v>110</v>
      </c>
      <c r="AL121" s="959"/>
      <c r="AM121" s="959"/>
      <c r="AN121" s="959"/>
      <c r="AO121" s="960"/>
      <c r="AP121" s="962" t="s">
        <v>110</v>
      </c>
      <c r="AQ121" s="963"/>
      <c r="AR121" s="963"/>
      <c r="AS121" s="963"/>
      <c r="AT121" s="964"/>
      <c r="AU121" s="980"/>
      <c r="AV121" s="981"/>
      <c r="AW121" s="981"/>
      <c r="AX121" s="981"/>
      <c r="AY121" s="982"/>
      <c r="AZ121" s="995" t="s">
        <v>438</v>
      </c>
      <c r="BA121" s="971"/>
      <c r="BB121" s="971"/>
      <c r="BC121" s="971"/>
      <c r="BD121" s="971"/>
      <c r="BE121" s="971"/>
      <c r="BF121" s="971"/>
      <c r="BG121" s="971"/>
      <c r="BH121" s="971"/>
      <c r="BI121" s="971"/>
      <c r="BJ121" s="971"/>
      <c r="BK121" s="971"/>
      <c r="BL121" s="971"/>
      <c r="BM121" s="971"/>
      <c r="BN121" s="971"/>
      <c r="BO121" s="971"/>
      <c r="BP121" s="972"/>
      <c r="BQ121" s="985">
        <v>5207492</v>
      </c>
      <c r="BR121" s="986"/>
      <c r="BS121" s="986"/>
      <c r="BT121" s="986"/>
      <c r="BU121" s="986"/>
      <c r="BV121" s="986">
        <v>5252081</v>
      </c>
      <c r="BW121" s="986"/>
      <c r="BX121" s="986"/>
      <c r="BY121" s="986"/>
      <c r="BZ121" s="986"/>
      <c r="CA121" s="986">
        <v>6108278</v>
      </c>
      <c r="CB121" s="986"/>
      <c r="CC121" s="986"/>
      <c r="CD121" s="986"/>
      <c r="CE121" s="986"/>
      <c r="CF121" s="1024">
        <v>182.3</v>
      </c>
      <c r="CG121" s="1025"/>
      <c r="CH121" s="1025"/>
      <c r="CI121" s="1025"/>
      <c r="CJ121" s="1025"/>
      <c r="CK121" s="1016"/>
      <c r="CL121" s="1017"/>
      <c r="CM121" s="1017"/>
      <c r="CN121" s="1017"/>
      <c r="CO121" s="1018"/>
      <c r="CP121" s="1007" t="s">
        <v>386</v>
      </c>
      <c r="CQ121" s="1008"/>
      <c r="CR121" s="1008"/>
      <c r="CS121" s="1008"/>
      <c r="CT121" s="1008"/>
      <c r="CU121" s="1008"/>
      <c r="CV121" s="1008"/>
      <c r="CW121" s="1008"/>
      <c r="CX121" s="1008"/>
      <c r="CY121" s="1008"/>
      <c r="CZ121" s="1008"/>
      <c r="DA121" s="1008"/>
      <c r="DB121" s="1008"/>
      <c r="DC121" s="1008"/>
      <c r="DD121" s="1008"/>
      <c r="DE121" s="1008"/>
      <c r="DF121" s="1009"/>
      <c r="DG121" s="919">
        <v>1031644</v>
      </c>
      <c r="DH121" s="920"/>
      <c r="DI121" s="920"/>
      <c r="DJ121" s="920"/>
      <c r="DK121" s="920"/>
      <c r="DL121" s="920">
        <v>1017948</v>
      </c>
      <c r="DM121" s="920"/>
      <c r="DN121" s="920"/>
      <c r="DO121" s="920"/>
      <c r="DP121" s="920"/>
      <c r="DQ121" s="920">
        <v>759189</v>
      </c>
      <c r="DR121" s="920"/>
      <c r="DS121" s="920"/>
      <c r="DT121" s="920"/>
      <c r="DU121" s="920"/>
      <c r="DV121" s="921">
        <v>22.7</v>
      </c>
      <c r="DW121" s="921"/>
      <c r="DX121" s="921"/>
      <c r="DY121" s="921"/>
      <c r="DZ121" s="922"/>
    </row>
    <row r="122" spans="1:130" s="197" customFormat="1" ht="26.25" customHeight="1" x14ac:dyDescent="0.15">
      <c r="A122" s="975"/>
      <c r="B122" s="946"/>
      <c r="C122" s="916" t="s">
        <v>420</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110</v>
      </c>
      <c r="AB122" s="959"/>
      <c r="AC122" s="959"/>
      <c r="AD122" s="959"/>
      <c r="AE122" s="960"/>
      <c r="AF122" s="961" t="s">
        <v>110</v>
      </c>
      <c r="AG122" s="959"/>
      <c r="AH122" s="959"/>
      <c r="AI122" s="959"/>
      <c r="AJ122" s="960"/>
      <c r="AK122" s="961" t="s">
        <v>110</v>
      </c>
      <c r="AL122" s="959"/>
      <c r="AM122" s="959"/>
      <c r="AN122" s="959"/>
      <c r="AO122" s="960"/>
      <c r="AP122" s="962" t="s">
        <v>110</v>
      </c>
      <c r="AQ122" s="963"/>
      <c r="AR122" s="963"/>
      <c r="AS122" s="963"/>
      <c r="AT122" s="964"/>
      <c r="AU122" s="983"/>
      <c r="AV122" s="984"/>
      <c r="AW122" s="984"/>
      <c r="AX122" s="984"/>
      <c r="AY122" s="984"/>
      <c r="AZ122" s="228" t="s">
        <v>170</v>
      </c>
      <c r="BA122" s="228"/>
      <c r="BB122" s="228"/>
      <c r="BC122" s="228"/>
      <c r="BD122" s="228"/>
      <c r="BE122" s="228"/>
      <c r="BF122" s="228"/>
      <c r="BG122" s="228"/>
      <c r="BH122" s="228"/>
      <c r="BI122" s="228"/>
      <c r="BJ122" s="228"/>
      <c r="BK122" s="228"/>
      <c r="BL122" s="228"/>
      <c r="BM122" s="228"/>
      <c r="BN122" s="228"/>
      <c r="BO122" s="993" t="s">
        <v>439</v>
      </c>
      <c r="BP122" s="994"/>
      <c r="BQ122" s="1034">
        <v>9781403</v>
      </c>
      <c r="BR122" s="1035"/>
      <c r="BS122" s="1035"/>
      <c r="BT122" s="1035"/>
      <c r="BU122" s="1035"/>
      <c r="BV122" s="1035">
        <v>10094854</v>
      </c>
      <c r="BW122" s="1035"/>
      <c r="BX122" s="1035"/>
      <c r="BY122" s="1035"/>
      <c r="BZ122" s="1035"/>
      <c r="CA122" s="1035">
        <v>11409751</v>
      </c>
      <c r="CB122" s="1035"/>
      <c r="CC122" s="1035"/>
      <c r="CD122" s="1035"/>
      <c r="CE122" s="1035"/>
      <c r="CF122" s="987"/>
      <c r="CG122" s="988"/>
      <c r="CH122" s="988"/>
      <c r="CI122" s="988"/>
      <c r="CJ122" s="989"/>
      <c r="CK122" s="1016"/>
      <c r="CL122" s="1017"/>
      <c r="CM122" s="1017"/>
      <c r="CN122" s="1017"/>
      <c r="CO122" s="1018"/>
      <c r="CP122" s="1007" t="s">
        <v>384</v>
      </c>
      <c r="CQ122" s="1008"/>
      <c r="CR122" s="1008"/>
      <c r="CS122" s="1008"/>
      <c r="CT122" s="1008"/>
      <c r="CU122" s="1008"/>
      <c r="CV122" s="1008"/>
      <c r="CW122" s="1008"/>
      <c r="CX122" s="1008"/>
      <c r="CY122" s="1008"/>
      <c r="CZ122" s="1008"/>
      <c r="DA122" s="1008"/>
      <c r="DB122" s="1008"/>
      <c r="DC122" s="1008"/>
      <c r="DD122" s="1008"/>
      <c r="DE122" s="1008"/>
      <c r="DF122" s="1009"/>
      <c r="DG122" s="919">
        <v>436515</v>
      </c>
      <c r="DH122" s="920"/>
      <c r="DI122" s="920"/>
      <c r="DJ122" s="920"/>
      <c r="DK122" s="920"/>
      <c r="DL122" s="920">
        <v>515207</v>
      </c>
      <c r="DM122" s="920"/>
      <c r="DN122" s="920"/>
      <c r="DO122" s="920"/>
      <c r="DP122" s="920"/>
      <c r="DQ122" s="920">
        <v>590854</v>
      </c>
      <c r="DR122" s="920"/>
      <c r="DS122" s="920"/>
      <c r="DT122" s="920"/>
      <c r="DU122" s="920"/>
      <c r="DV122" s="921">
        <v>17.600000000000001</v>
      </c>
      <c r="DW122" s="921"/>
      <c r="DX122" s="921"/>
      <c r="DY122" s="921"/>
      <c r="DZ122" s="922"/>
    </row>
    <row r="123" spans="1:130" s="197" customFormat="1" ht="26.25" customHeight="1" thickBot="1" x14ac:dyDescent="0.2">
      <c r="A123" s="975"/>
      <c r="B123" s="946"/>
      <c r="C123" s="916" t="s">
        <v>426</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110</v>
      </c>
      <c r="AB123" s="959"/>
      <c r="AC123" s="959"/>
      <c r="AD123" s="959"/>
      <c r="AE123" s="960"/>
      <c r="AF123" s="961" t="s">
        <v>110</v>
      </c>
      <c r="AG123" s="959"/>
      <c r="AH123" s="959"/>
      <c r="AI123" s="959"/>
      <c r="AJ123" s="960"/>
      <c r="AK123" s="961" t="s">
        <v>110</v>
      </c>
      <c r="AL123" s="959"/>
      <c r="AM123" s="959"/>
      <c r="AN123" s="959"/>
      <c r="AO123" s="960"/>
      <c r="AP123" s="962" t="s">
        <v>110</v>
      </c>
      <c r="AQ123" s="963"/>
      <c r="AR123" s="963"/>
      <c r="AS123" s="963"/>
      <c r="AT123" s="964"/>
      <c r="AU123" s="1031" t="s">
        <v>440</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t="s">
        <v>110</v>
      </c>
      <c r="BR123" s="1027"/>
      <c r="BS123" s="1027"/>
      <c r="BT123" s="1027"/>
      <c r="BU123" s="1027"/>
      <c r="BV123" s="1027" t="s">
        <v>110</v>
      </c>
      <c r="BW123" s="1027"/>
      <c r="BX123" s="1027"/>
      <c r="BY123" s="1027"/>
      <c r="BZ123" s="1027"/>
      <c r="CA123" s="1027" t="s">
        <v>110</v>
      </c>
      <c r="CB123" s="1027"/>
      <c r="CC123" s="1027"/>
      <c r="CD123" s="1027"/>
      <c r="CE123" s="1027"/>
      <c r="CF123" s="1028"/>
      <c r="CG123" s="1029"/>
      <c r="CH123" s="1029"/>
      <c r="CI123" s="1029"/>
      <c r="CJ123" s="1030"/>
      <c r="CK123" s="1016"/>
      <c r="CL123" s="1017"/>
      <c r="CM123" s="1017"/>
      <c r="CN123" s="1017"/>
      <c r="CO123" s="1018"/>
      <c r="CP123" s="1007" t="s">
        <v>381</v>
      </c>
      <c r="CQ123" s="1008"/>
      <c r="CR123" s="1008"/>
      <c r="CS123" s="1008"/>
      <c r="CT123" s="1008"/>
      <c r="CU123" s="1008"/>
      <c r="CV123" s="1008"/>
      <c r="CW123" s="1008"/>
      <c r="CX123" s="1008"/>
      <c r="CY123" s="1008"/>
      <c r="CZ123" s="1008"/>
      <c r="DA123" s="1008"/>
      <c r="DB123" s="1008"/>
      <c r="DC123" s="1008"/>
      <c r="DD123" s="1008"/>
      <c r="DE123" s="1008"/>
      <c r="DF123" s="1009"/>
      <c r="DG123" s="958" t="s">
        <v>110</v>
      </c>
      <c r="DH123" s="959"/>
      <c r="DI123" s="959"/>
      <c r="DJ123" s="959"/>
      <c r="DK123" s="960"/>
      <c r="DL123" s="961" t="s">
        <v>110</v>
      </c>
      <c r="DM123" s="959"/>
      <c r="DN123" s="959"/>
      <c r="DO123" s="959"/>
      <c r="DP123" s="960"/>
      <c r="DQ123" s="961" t="s">
        <v>110</v>
      </c>
      <c r="DR123" s="959"/>
      <c r="DS123" s="959"/>
      <c r="DT123" s="959"/>
      <c r="DU123" s="960"/>
      <c r="DV123" s="962" t="s">
        <v>110</v>
      </c>
      <c r="DW123" s="963"/>
      <c r="DX123" s="963"/>
      <c r="DY123" s="963"/>
      <c r="DZ123" s="964"/>
    </row>
    <row r="124" spans="1:130" s="197" customFormat="1" ht="26.25" customHeight="1" x14ac:dyDescent="0.15">
      <c r="A124" s="975"/>
      <c r="B124" s="946"/>
      <c r="C124" s="916" t="s">
        <v>429</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110</v>
      </c>
      <c r="AB124" s="959"/>
      <c r="AC124" s="959"/>
      <c r="AD124" s="959"/>
      <c r="AE124" s="960"/>
      <c r="AF124" s="961" t="s">
        <v>110</v>
      </c>
      <c r="AG124" s="959"/>
      <c r="AH124" s="959"/>
      <c r="AI124" s="959"/>
      <c r="AJ124" s="960"/>
      <c r="AK124" s="961" t="s">
        <v>110</v>
      </c>
      <c r="AL124" s="959"/>
      <c r="AM124" s="959"/>
      <c r="AN124" s="959"/>
      <c r="AO124" s="960"/>
      <c r="AP124" s="962" t="s">
        <v>110</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441</v>
      </c>
      <c r="CQ124" s="1008"/>
      <c r="CR124" s="1008"/>
      <c r="CS124" s="1008"/>
      <c r="CT124" s="1008"/>
      <c r="CU124" s="1008"/>
      <c r="CV124" s="1008"/>
      <c r="CW124" s="1008"/>
      <c r="CX124" s="1008"/>
      <c r="CY124" s="1008"/>
      <c r="CZ124" s="1008"/>
      <c r="DA124" s="1008"/>
      <c r="DB124" s="1008"/>
      <c r="DC124" s="1008"/>
      <c r="DD124" s="1008"/>
      <c r="DE124" s="1008"/>
      <c r="DF124" s="1009"/>
      <c r="DG124" s="997" t="s">
        <v>110</v>
      </c>
      <c r="DH124" s="998"/>
      <c r="DI124" s="998"/>
      <c r="DJ124" s="998"/>
      <c r="DK124" s="999"/>
      <c r="DL124" s="1000" t="s">
        <v>110</v>
      </c>
      <c r="DM124" s="998"/>
      <c r="DN124" s="998"/>
      <c r="DO124" s="998"/>
      <c r="DP124" s="999"/>
      <c r="DQ124" s="1000" t="s">
        <v>110</v>
      </c>
      <c r="DR124" s="998"/>
      <c r="DS124" s="998"/>
      <c r="DT124" s="998"/>
      <c r="DU124" s="999"/>
      <c r="DV124" s="1001" t="s">
        <v>110</v>
      </c>
      <c r="DW124" s="1002"/>
      <c r="DX124" s="1002"/>
      <c r="DY124" s="1002"/>
      <c r="DZ124" s="1003"/>
    </row>
    <row r="125" spans="1:130" s="197" customFormat="1" ht="26.25" customHeight="1" thickBot="1" x14ac:dyDescent="0.2">
      <c r="A125" s="975"/>
      <c r="B125" s="946"/>
      <c r="C125" s="916" t="s">
        <v>431</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110</v>
      </c>
      <c r="AB125" s="959"/>
      <c r="AC125" s="959"/>
      <c r="AD125" s="959"/>
      <c r="AE125" s="960"/>
      <c r="AF125" s="961" t="s">
        <v>110</v>
      </c>
      <c r="AG125" s="959"/>
      <c r="AH125" s="959"/>
      <c r="AI125" s="959"/>
      <c r="AJ125" s="960"/>
      <c r="AK125" s="961" t="s">
        <v>110</v>
      </c>
      <c r="AL125" s="959"/>
      <c r="AM125" s="959"/>
      <c r="AN125" s="959"/>
      <c r="AO125" s="960"/>
      <c r="AP125" s="962" t="s">
        <v>110</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442</v>
      </c>
      <c r="CL125" s="1014"/>
      <c r="CM125" s="1014"/>
      <c r="CN125" s="1014"/>
      <c r="CO125" s="1015"/>
      <c r="CP125" s="940" t="s">
        <v>443</v>
      </c>
      <c r="CQ125" s="887"/>
      <c r="CR125" s="887"/>
      <c r="CS125" s="887"/>
      <c r="CT125" s="887"/>
      <c r="CU125" s="887"/>
      <c r="CV125" s="887"/>
      <c r="CW125" s="887"/>
      <c r="CX125" s="887"/>
      <c r="CY125" s="887"/>
      <c r="CZ125" s="887"/>
      <c r="DA125" s="887"/>
      <c r="DB125" s="887"/>
      <c r="DC125" s="887"/>
      <c r="DD125" s="887"/>
      <c r="DE125" s="887"/>
      <c r="DF125" s="888"/>
      <c r="DG125" s="926" t="s">
        <v>110</v>
      </c>
      <c r="DH125" s="927"/>
      <c r="DI125" s="927"/>
      <c r="DJ125" s="927"/>
      <c r="DK125" s="927"/>
      <c r="DL125" s="927" t="s">
        <v>110</v>
      </c>
      <c r="DM125" s="927"/>
      <c r="DN125" s="927"/>
      <c r="DO125" s="927"/>
      <c r="DP125" s="927"/>
      <c r="DQ125" s="927" t="s">
        <v>110</v>
      </c>
      <c r="DR125" s="927"/>
      <c r="DS125" s="927"/>
      <c r="DT125" s="927"/>
      <c r="DU125" s="927"/>
      <c r="DV125" s="928" t="s">
        <v>110</v>
      </c>
      <c r="DW125" s="928"/>
      <c r="DX125" s="928"/>
      <c r="DY125" s="928"/>
      <c r="DZ125" s="929"/>
    </row>
    <row r="126" spans="1:130" s="197" customFormat="1" ht="26.25" customHeight="1" x14ac:dyDescent="0.15">
      <c r="A126" s="975"/>
      <c r="B126" s="946"/>
      <c r="C126" s="916" t="s">
        <v>434</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6780</v>
      </c>
      <c r="AB126" s="959"/>
      <c r="AC126" s="959"/>
      <c r="AD126" s="959"/>
      <c r="AE126" s="960"/>
      <c r="AF126" s="961">
        <v>6780</v>
      </c>
      <c r="AG126" s="959"/>
      <c r="AH126" s="959"/>
      <c r="AI126" s="959"/>
      <c r="AJ126" s="960"/>
      <c r="AK126" s="961">
        <v>6581</v>
      </c>
      <c r="AL126" s="959"/>
      <c r="AM126" s="959"/>
      <c r="AN126" s="959"/>
      <c r="AO126" s="960"/>
      <c r="AP126" s="962">
        <v>0.2</v>
      </c>
      <c r="AQ126" s="963"/>
      <c r="AR126" s="963"/>
      <c r="AS126" s="963"/>
      <c r="AT126" s="964"/>
      <c r="AU126" s="233"/>
      <c r="AV126" s="233"/>
      <c r="AW126" s="233"/>
      <c r="AX126" s="1036" t="s">
        <v>444</v>
      </c>
      <c r="AY126" s="1037"/>
      <c r="AZ126" s="1037"/>
      <c r="BA126" s="1037"/>
      <c r="BB126" s="1037"/>
      <c r="BC126" s="1037"/>
      <c r="BD126" s="1037"/>
      <c r="BE126" s="1038"/>
      <c r="BF126" s="1052" t="s">
        <v>445</v>
      </c>
      <c r="BG126" s="1037"/>
      <c r="BH126" s="1037"/>
      <c r="BI126" s="1037"/>
      <c r="BJ126" s="1037"/>
      <c r="BK126" s="1037"/>
      <c r="BL126" s="1038"/>
      <c r="BM126" s="1052" t="s">
        <v>446</v>
      </c>
      <c r="BN126" s="1037"/>
      <c r="BO126" s="1037"/>
      <c r="BP126" s="1037"/>
      <c r="BQ126" s="1037"/>
      <c r="BR126" s="1037"/>
      <c r="BS126" s="1038"/>
      <c r="BT126" s="1052" t="s">
        <v>447</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448</v>
      </c>
      <c r="CQ126" s="950"/>
      <c r="CR126" s="950"/>
      <c r="CS126" s="950"/>
      <c r="CT126" s="950"/>
      <c r="CU126" s="950"/>
      <c r="CV126" s="950"/>
      <c r="CW126" s="950"/>
      <c r="CX126" s="950"/>
      <c r="CY126" s="950"/>
      <c r="CZ126" s="950"/>
      <c r="DA126" s="950"/>
      <c r="DB126" s="950"/>
      <c r="DC126" s="950"/>
      <c r="DD126" s="950"/>
      <c r="DE126" s="950"/>
      <c r="DF126" s="951"/>
      <c r="DG126" s="919" t="s">
        <v>110</v>
      </c>
      <c r="DH126" s="920"/>
      <c r="DI126" s="920"/>
      <c r="DJ126" s="920"/>
      <c r="DK126" s="920"/>
      <c r="DL126" s="920" t="s">
        <v>110</v>
      </c>
      <c r="DM126" s="920"/>
      <c r="DN126" s="920"/>
      <c r="DO126" s="920"/>
      <c r="DP126" s="920"/>
      <c r="DQ126" s="920" t="s">
        <v>110</v>
      </c>
      <c r="DR126" s="920"/>
      <c r="DS126" s="920"/>
      <c r="DT126" s="920"/>
      <c r="DU126" s="920"/>
      <c r="DV126" s="921" t="s">
        <v>110</v>
      </c>
      <c r="DW126" s="921"/>
      <c r="DX126" s="921"/>
      <c r="DY126" s="921"/>
      <c r="DZ126" s="922"/>
    </row>
    <row r="127" spans="1:130" s="197" customFormat="1" ht="26.25" customHeight="1" thickBot="1" x14ac:dyDescent="0.2">
      <c r="A127" s="976"/>
      <c r="B127" s="948"/>
      <c r="C127" s="1004" t="s">
        <v>449</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2135</v>
      </c>
      <c r="AB127" s="959"/>
      <c r="AC127" s="959"/>
      <c r="AD127" s="959"/>
      <c r="AE127" s="960"/>
      <c r="AF127" s="961">
        <v>1875</v>
      </c>
      <c r="AG127" s="959"/>
      <c r="AH127" s="959"/>
      <c r="AI127" s="959"/>
      <c r="AJ127" s="960"/>
      <c r="AK127" s="961">
        <v>3293</v>
      </c>
      <c r="AL127" s="959"/>
      <c r="AM127" s="959"/>
      <c r="AN127" s="959"/>
      <c r="AO127" s="960"/>
      <c r="AP127" s="962">
        <v>0.1</v>
      </c>
      <c r="AQ127" s="963"/>
      <c r="AR127" s="963"/>
      <c r="AS127" s="963"/>
      <c r="AT127" s="964"/>
      <c r="AU127" s="233"/>
      <c r="AV127" s="233"/>
      <c r="AW127" s="233"/>
      <c r="AX127" s="886" t="s">
        <v>450</v>
      </c>
      <c r="AY127" s="887"/>
      <c r="AZ127" s="887"/>
      <c r="BA127" s="887"/>
      <c r="BB127" s="887"/>
      <c r="BC127" s="887"/>
      <c r="BD127" s="887"/>
      <c r="BE127" s="888"/>
      <c r="BF127" s="1041" t="s">
        <v>110</v>
      </c>
      <c r="BG127" s="1042"/>
      <c r="BH127" s="1042"/>
      <c r="BI127" s="1042"/>
      <c r="BJ127" s="1042"/>
      <c r="BK127" s="1042"/>
      <c r="BL127" s="1051"/>
      <c r="BM127" s="1041">
        <v>15</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451</v>
      </c>
      <c r="CQ127" s="1045"/>
      <c r="CR127" s="1045"/>
      <c r="CS127" s="1045"/>
      <c r="CT127" s="1045"/>
      <c r="CU127" s="1045"/>
      <c r="CV127" s="1045"/>
      <c r="CW127" s="1045"/>
      <c r="CX127" s="1045"/>
      <c r="CY127" s="1045"/>
      <c r="CZ127" s="1045"/>
      <c r="DA127" s="1045"/>
      <c r="DB127" s="1045"/>
      <c r="DC127" s="1045"/>
      <c r="DD127" s="1045"/>
      <c r="DE127" s="1045"/>
      <c r="DF127" s="1046"/>
      <c r="DG127" s="1047">
        <v>50150</v>
      </c>
      <c r="DH127" s="1048"/>
      <c r="DI127" s="1048"/>
      <c r="DJ127" s="1048"/>
      <c r="DK127" s="1048"/>
      <c r="DL127" s="1048">
        <v>45125</v>
      </c>
      <c r="DM127" s="1048"/>
      <c r="DN127" s="1048"/>
      <c r="DO127" s="1048"/>
      <c r="DP127" s="1048"/>
      <c r="DQ127" s="1048">
        <v>63125</v>
      </c>
      <c r="DR127" s="1048"/>
      <c r="DS127" s="1048"/>
      <c r="DT127" s="1048"/>
      <c r="DU127" s="1048"/>
      <c r="DV127" s="1049">
        <v>1.9</v>
      </c>
      <c r="DW127" s="1049"/>
      <c r="DX127" s="1049"/>
      <c r="DY127" s="1049"/>
      <c r="DZ127" s="1050"/>
    </row>
    <row r="128" spans="1:130" s="197" customFormat="1" ht="26.25" customHeight="1" x14ac:dyDescent="0.15">
      <c r="A128" s="1071" t="s">
        <v>452</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453</v>
      </c>
      <c r="X128" s="1073"/>
      <c r="Y128" s="1073"/>
      <c r="Z128" s="1074"/>
      <c r="AA128" s="1089">
        <v>27666</v>
      </c>
      <c r="AB128" s="1090"/>
      <c r="AC128" s="1090"/>
      <c r="AD128" s="1090"/>
      <c r="AE128" s="1091"/>
      <c r="AF128" s="1092">
        <v>27666</v>
      </c>
      <c r="AG128" s="1090"/>
      <c r="AH128" s="1090"/>
      <c r="AI128" s="1090"/>
      <c r="AJ128" s="1091"/>
      <c r="AK128" s="1092">
        <v>27666</v>
      </c>
      <c r="AL128" s="1090"/>
      <c r="AM128" s="1090"/>
      <c r="AN128" s="1090"/>
      <c r="AO128" s="1091"/>
      <c r="AP128" s="1093"/>
      <c r="AQ128" s="1094"/>
      <c r="AR128" s="1094"/>
      <c r="AS128" s="1094"/>
      <c r="AT128" s="1095"/>
      <c r="AU128" s="235"/>
      <c r="AV128" s="235"/>
      <c r="AW128" s="235"/>
      <c r="AX128" s="1054" t="s">
        <v>454</v>
      </c>
      <c r="AY128" s="950"/>
      <c r="AZ128" s="950"/>
      <c r="BA128" s="950"/>
      <c r="BB128" s="950"/>
      <c r="BC128" s="950"/>
      <c r="BD128" s="950"/>
      <c r="BE128" s="951"/>
      <c r="BF128" s="1066" t="s">
        <v>110</v>
      </c>
      <c r="BG128" s="1067"/>
      <c r="BH128" s="1067"/>
      <c r="BI128" s="1067"/>
      <c r="BJ128" s="1067"/>
      <c r="BK128" s="1067"/>
      <c r="BL128" s="1068"/>
      <c r="BM128" s="1066">
        <v>20</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455</v>
      </c>
      <c r="X129" s="1061"/>
      <c r="Y129" s="1061"/>
      <c r="Z129" s="1062"/>
      <c r="AA129" s="958">
        <v>3944031</v>
      </c>
      <c r="AB129" s="959"/>
      <c r="AC129" s="959"/>
      <c r="AD129" s="959"/>
      <c r="AE129" s="960"/>
      <c r="AF129" s="961">
        <v>3817412</v>
      </c>
      <c r="AG129" s="959"/>
      <c r="AH129" s="959"/>
      <c r="AI129" s="959"/>
      <c r="AJ129" s="960"/>
      <c r="AK129" s="961">
        <v>3938445</v>
      </c>
      <c r="AL129" s="959"/>
      <c r="AM129" s="959"/>
      <c r="AN129" s="959"/>
      <c r="AO129" s="960"/>
      <c r="AP129" s="1063"/>
      <c r="AQ129" s="1064"/>
      <c r="AR129" s="1064"/>
      <c r="AS129" s="1064"/>
      <c r="AT129" s="1065"/>
      <c r="AU129" s="235"/>
      <c r="AV129" s="235"/>
      <c r="AW129" s="235"/>
      <c r="AX129" s="1054" t="s">
        <v>456</v>
      </c>
      <c r="AY129" s="950"/>
      <c r="AZ129" s="950"/>
      <c r="BA129" s="950"/>
      <c r="BB129" s="950"/>
      <c r="BC129" s="950"/>
      <c r="BD129" s="950"/>
      <c r="BE129" s="951"/>
      <c r="BF129" s="1055">
        <v>5.8</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457</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458</v>
      </c>
      <c r="X130" s="1061"/>
      <c r="Y130" s="1061"/>
      <c r="Z130" s="1062"/>
      <c r="AA130" s="958">
        <v>625527</v>
      </c>
      <c r="AB130" s="959"/>
      <c r="AC130" s="959"/>
      <c r="AD130" s="959"/>
      <c r="AE130" s="960"/>
      <c r="AF130" s="961">
        <v>596708</v>
      </c>
      <c r="AG130" s="959"/>
      <c r="AH130" s="959"/>
      <c r="AI130" s="959"/>
      <c r="AJ130" s="960"/>
      <c r="AK130" s="961">
        <v>587621</v>
      </c>
      <c r="AL130" s="959"/>
      <c r="AM130" s="959"/>
      <c r="AN130" s="959"/>
      <c r="AO130" s="960"/>
      <c r="AP130" s="1063"/>
      <c r="AQ130" s="1064"/>
      <c r="AR130" s="1064"/>
      <c r="AS130" s="1064"/>
      <c r="AT130" s="1065"/>
      <c r="AU130" s="235"/>
      <c r="AV130" s="235"/>
      <c r="AW130" s="235"/>
      <c r="AX130" s="1113" t="s">
        <v>459</v>
      </c>
      <c r="AY130" s="1045"/>
      <c r="AZ130" s="1045"/>
      <c r="BA130" s="1045"/>
      <c r="BB130" s="1045"/>
      <c r="BC130" s="1045"/>
      <c r="BD130" s="1045"/>
      <c r="BE130" s="1046"/>
      <c r="BF130" s="1075" t="s">
        <v>110</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460</v>
      </c>
      <c r="X131" s="1084"/>
      <c r="Y131" s="1084"/>
      <c r="Z131" s="1085"/>
      <c r="AA131" s="997">
        <v>3318504</v>
      </c>
      <c r="AB131" s="998"/>
      <c r="AC131" s="998"/>
      <c r="AD131" s="998"/>
      <c r="AE131" s="999"/>
      <c r="AF131" s="1000">
        <v>3220704</v>
      </c>
      <c r="AG131" s="998"/>
      <c r="AH131" s="998"/>
      <c r="AI131" s="998"/>
      <c r="AJ131" s="999"/>
      <c r="AK131" s="1000">
        <v>3350824</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461</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462</v>
      </c>
      <c r="W132" s="1101"/>
      <c r="X132" s="1101"/>
      <c r="Y132" s="1101"/>
      <c r="Z132" s="1102"/>
      <c r="AA132" s="1103">
        <v>7.0231043870000001</v>
      </c>
      <c r="AB132" s="1104"/>
      <c r="AC132" s="1104"/>
      <c r="AD132" s="1104"/>
      <c r="AE132" s="1105"/>
      <c r="AF132" s="1106">
        <v>5.0896325769999997</v>
      </c>
      <c r="AG132" s="1104"/>
      <c r="AH132" s="1104"/>
      <c r="AI132" s="1104"/>
      <c r="AJ132" s="1105"/>
      <c r="AK132" s="1106">
        <v>5.3423874250000001</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463</v>
      </c>
      <c r="W133" s="1108"/>
      <c r="X133" s="1108"/>
      <c r="Y133" s="1108"/>
      <c r="Z133" s="1109"/>
      <c r="AA133" s="1110">
        <v>7.8</v>
      </c>
      <c r="AB133" s="1111"/>
      <c r="AC133" s="1111"/>
      <c r="AD133" s="1111"/>
      <c r="AE133" s="1112"/>
      <c r="AF133" s="1110">
        <v>6.4</v>
      </c>
      <c r="AG133" s="1111"/>
      <c r="AH133" s="1111"/>
      <c r="AI133" s="1111"/>
      <c r="AJ133" s="1112"/>
      <c r="AK133" s="1110">
        <v>5.8</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464</v>
      </c>
      <c r="B5" s="246"/>
      <c r="C5" s="246"/>
      <c r="D5" s="246"/>
      <c r="E5" s="246"/>
      <c r="F5" s="246"/>
      <c r="G5" s="246"/>
      <c r="H5" s="246"/>
      <c r="I5" s="246"/>
      <c r="J5" s="246"/>
      <c r="K5" s="246"/>
      <c r="L5" s="246"/>
      <c r="M5" s="246"/>
      <c r="N5" s="246"/>
      <c r="O5" s="247"/>
    </row>
    <row r="6" spans="1:16" x14ac:dyDescent="0.15">
      <c r="A6" s="248"/>
      <c r="B6" s="244"/>
      <c r="C6" s="244"/>
      <c r="D6" s="244"/>
      <c r="E6" s="244"/>
      <c r="F6" s="244"/>
      <c r="G6" s="249" t="s">
        <v>465</v>
      </c>
      <c r="H6" s="249"/>
      <c r="I6" s="249"/>
      <c r="J6" s="249"/>
      <c r="K6" s="244"/>
      <c r="L6" s="244"/>
      <c r="M6" s="244"/>
      <c r="N6" s="244"/>
    </row>
    <row r="7" spans="1:16" x14ac:dyDescent="0.15">
      <c r="A7" s="248"/>
      <c r="B7" s="244"/>
      <c r="C7" s="244"/>
      <c r="D7" s="244"/>
      <c r="E7" s="244"/>
      <c r="F7" s="244"/>
      <c r="G7" s="251"/>
      <c r="H7" s="252"/>
      <c r="I7" s="252"/>
      <c r="J7" s="253"/>
      <c r="K7" s="1117" t="s">
        <v>466</v>
      </c>
      <c r="L7" s="254"/>
      <c r="M7" s="255" t="s">
        <v>467</v>
      </c>
      <c r="N7" s="256"/>
    </row>
    <row r="8" spans="1:16" x14ac:dyDescent="0.15">
      <c r="A8" s="248"/>
      <c r="B8" s="244"/>
      <c r="C8" s="244"/>
      <c r="D8" s="244"/>
      <c r="E8" s="244"/>
      <c r="F8" s="244"/>
      <c r="G8" s="257"/>
      <c r="H8" s="258"/>
      <c r="I8" s="258"/>
      <c r="J8" s="259"/>
      <c r="K8" s="1118"/>
      <c r="L8" s="260" t="s">
        <v>468</v>
      </c>
      <c r="M8" s="261" t="s">
        <v>469</v>
      </c>
      <c r="N8" s="262" t="s">
        <v>470</v>
      </c>
    </row>
    <row r="9" spans="1:16" x14ac:dyDescent="0.15">
      <c r="A9" s="248"/>
      <c r="B9" s="244"/>
      <c r="C9" s="244"/>
      <c r="D9" s="244"/>
      <c r="E9" s="244"/>
      <c r="F9" s="244"/>
      <c r="G9" s="1119" t="s">
        <v>471</v>
      </c>
      <c r="H9" s="1120"/>
      <c r="I9" s="1120"/>
      <c r="J9" s="1121"/>
      <c r="K9" s="263">
        <v>760050</v>
      </c>
      <c r="L9" s="264">
        <v>113678</v>
      </c>
      <c r="M9" s="265">
        <v>133600</v>
      </c>
      <c r="N9" s="266">
        <v>-14.9</v>
      </c>
    </row>
    <row r="10" spans="1:16" x14ac:dyDescent="0.15">
      <c r="A10" s="248"/>
      <c r="B10" s="244"/>
      <c r="C10" s="244"/>
      <c r="D10" s="244"/>
      <c r="E10" s="244"/>
      <c r="F10" s="244"/>
      <c r="G10" s="1119" t="s">
        <v>472</v>
      </c>
      <c r="H10" s="1120"/>
      <c r="I10" s="1120"/>
      <c r="J10" s="1121"/>
      <c r="K10" s="267">
        <v>63208</v>
      </c>
      <c r="L10" s="268">
        <v>9454</v>
      </c>
      <c r="M10" s="269">
        <v>14806</v>
      </c>
      <c r="N10" s="270">
        <v>-36.1</v>
      </c>
    </row>
    <row r="11" spans="1:16" ht="13.5" customHeight="1" x14ac:dyDescent="0.15">
      <c r="A11" s="248"/>
      <c r="B11" s="244"/>
      <c r="C11" s="244"/>
      <c r="D11" s="244"/>
      <c r="E11" s="244"/>
      <c r="F11" s="244"/>
      <c r="G11" s="1119" t="s">
        <v>473</v>
      </c>
      <c r="H11" s="1120"/>
      <c r="I11" s="1120"/>
      <c r="J11" s="1121"/>
      <c r="K11" s="267">
        <v>182128</v>
      </c>
      <c r="L11" s="268">
        <v>27240</v>
      </c>
      <c r="M11" s="269">
        <v>22006</v>
      </c>
      <c r="N11" s="270">
        <v>23.8</v>
      </c>
    </row>
    <row r="12" spans="1:16" ht="13.5" customHeight="1" x14ac:dyDescent="0.15">
      <c r="A12" s="248"/>
      <c r="B12" s="244"/>
      <c r="C12" s="244"/>
      <c r="D12" s="244"/>
      <c r="E12" s="244"/>
      <c r="F12" s="244"/>
      <c r="G12" s="1119" t="s">
        <v>474</v>
      </c>
      <c r="H12" s="1120"/>
      <c r="I12" s="1120"/>
      <c r="J12" s="1121"/>
      <c r="K12" s="267">
        <v>177174</v>
      </c>
      <c r="L12" s="268">
        <v>26499</v>
      </c>
      <c r="M12" s="269">
        <v>3064</v>
      </c>
      <c r="N12" s="270">
        <v>764.8</v>
      </c>
    </row>
    <row r="13" spans="1:16" ht="13.5" customHeight="1" x14ac:dyDescent="0.15">
      <c r="A13" s="248"/>
      <c r="B13" s="244"/>
      <c r="C13" s="244"/>
      <c r="D13" s="244"/>
      <c r="E13" s="244"/>
      <c r="F13" s="244"/>
      <c r="G13" s="1119" t="s">
        <v>475</v>
      </c>
      <c r="H13" s="1120"/>
      <c r="I13" s="1120"/>
      <c r="J13" s="1121"/>
      <c r="K13" s="267" t="s">
        <v>476</v>
      </c>
      <c r="L13" s="268" t="s">
        <v>476</v>
      </c>
      <c r="M13" s="269" t="s">
        <v>476</v>
      </c>
      <c r="N13" s="270" t="s">
        <v>476</v>
      </c>
    </row>
    <row r="14" spans="1:16" ht="13.5" customHeight="1" x14ac:dyDescent="0.15">
      <c r="A14" s="248"/>
      <c r="B14" s="244"/>
      <c r="C14" s="244"/>
      <c r="D14" s="244"/>
      <c r="E14" s="244"/>
      <c r="F14" s="244"/>
      <c r="G14" s="1119" t="s">
        <v>477</v>
      </c>
      <c r="H14" s="1120"/>
      <c r="I14" s="1120"/>
      <c r="J14" s="1121"/>
      <c r="K14" s="267">
        <v>21969</v>
      </c>
      <c r="L14" s="268">
        <v>3286</v>
      </c>
      <c r="M14" s="269">
        <v>5782</v>
      </c>
      <c r="N14" s="270">
        <v>-43.2</v>
      </c>
    </row>
    <row r="15" spans="1:16" ht="13.5" customHeight="1" x14ac:dyDescent="0.15">
      <c r="A15" s="248"/>
      <c r="B15" s="244"/>
      <c r="C15" s="244"/>
      <c r="D15" s="244"/>
      <c r="E15" s="244"/>
      <c r="F15" s="244"/>
      <c r="G15" s="1119" t="s">
        <v>478</v>
      </c>
      <c r="H15" s="1120"/>
      <c r="I15" s="1120"/>
      <c r="J15" s="1121"/>
      <c r="K15" s="267">
        <v>24428</v>
      </c>
      <c r="L15" s="268">
        <v>3654</v>
      </c>
      <c r="M15" s="269">
        <v>3053</v>
      </c>
      <c r="N15" s="270">
        <v>19.7</v>
      </c>
    </row>
    <row r="16" spans="1:16" x14ac:dyDescent="0.15">
      <c r="A16" s="248"/>
      <c r="B16" s="244"/>
      <c r="C16" s="244"/>
      <c r="D16" s="244"/>
      <c r="E16" s="244"/>
      <c r="F16" s="244"/>
      <c r="G16" s="1122" t="s">
        <v>479</v>
      </c>
      <c r="H16" s="1123"/>
      <c r="I16" s="1123"/>
      <c r="J16" s="1124"/>
      <c r="K16" s="268">
        <v>-65958</v>
      </c>
      <c r="L16" s="268">
        <v>-9865</v>
      </c>
      <c r="M16" s="269">
        <v>-14525</v>
      </c>
      <c r="N16" s="270">
        <v>-32.1</v>
      </c>
    </row>
    <row r="17" spans="1:16" x14ac:dyDescent="0.15">
      <c r="A17" s="248"/>
      <c r="B17" s="244"/>
      <c r="C17" s="244"/>
      <c r="D17" s="244"/>
      <c r="E17" s="244"/>
      <c r="F17" s="244"/>
      <c r="G17" s="1122" t="s">
        <v>170</v>
      </c>
      <c r="H17" s="1123"/>
      <c r="I17" s="1123"/>
      <c r="J17" s="1124"/>
      <c r="K17" s="268">
        <v>1162999</v>
      </c>
      <c r="L17" s="268">
        <v>173945</v>
      </c>
      <c r="M17" s="269">
        <v>167785</v>
      </c>
      <c r="N17" s="270">
        <v>3.7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480</v>
      </c>
      <c r="H19" s="244"/>
      <c r="I19" s="244"/>
      <c r="J19" s="244"/>
      <c r="K19" s="244"/>
      <c r="L19" s="244"/>
      <c r="M19" s="244"/>
      <c r="N19" s="244"/>
    </row>
    <row r="20" spans="1:16" x14ac:dyDescent="0.15">
      <c r="A20" s="248"/>
      <c r="B20" s="244"/>
      <c r="C20" s="244"/>
      <c r="D20" s="244"/>
      <c r="E20" s="244"/>
      <c r="F20" s="244"/>
      <c r="G20" s="272"/>
      <c r="H20" s="273"/>
      <c r="I20" s="273"/>
      <c r="J20" s="274"/>
      <c r="K20" s="275" t="s">
        <v>481</v>
      </c>
      <c r="L20" s="276" t="s">
        <v>482</v>
      </c>
      <c r="M20" s="277" t="s">
        <v>483</v>
      </c>
      <c r="N20" s="278"/>
    </row>
    <row r="21" spans="1:16" s="284" customFormat="1" x14ac:dyDescent="0.15">
      <c r="A21" s="279"/>
      <c r="B21" s="249"/>
      <c r="C21" s="249"/>
      <c r="D21" s="249"/>
      <c r="E21" s="249"/>
      <c r="F21" s="249"/>
      <c r="G21" s="1114" t="s">
        <v>484</v>
      </c>
      <c r="H21" s="1115"/>
      <c r="I21" s="1115"/>
      <c r="J21" s="1116"/>
      <c r="K21" s="280">
        <v>12.86</v>
      </c>
      <c r="L21" s="281">
        <v>15.11</v>
      </c>
      <c r="M21" s="282">
        <v>-2.25</v>
      </c>
      <c r="N21" s="249"/>
      <c r="O21" s="283"/>
      <c r="P21" s="279"/>
    </row>
    <row r="22" spans="1:16" s="284" customFormat="1" x14ac:dyDescent="0.15">
      <c r="A22" s="279"/>
      <c r="B22" s="249"/>
      <c r="C22" s="249"/>
      <c r="D22" s="249"/>
      <c r="E22" s="249"/>
      <c r="F22" s="249"/>
      <c r="G22" s="1114" t="s">
        <v>485</v>
      </c>
      <c r="H22" s="1115"/>
      <c r="I22" s="1115"/>
      <c r="J22" s="1116"/>
      <c r="K22" s="285">
        <v>96</v>
      </c>
      <c r="L22" s="286">
        <v>96.1</v>
      </c>
      <c r="M22" s="287">
        <v>-0.1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488</v>
      </c>
      <c r="H29" s="249"/>
      <c r="I29" s="249"/>
      <c r="J29" s="249"/>
      <c r="K29" s="244"/>
      <c r="L29" s="244"/>
      <c r="M29" s="244"/>
      <c r="N29" s="244"/>
      <c r="O29" s="293"/>
    </row>
    <row r="30" spans="1:16" x14ac:dyDescent="0.15">
      <c r="A30" s="248"/>
      <c r="B30" s="244"/>
      <c r="C30" s="244"/>
      <c r="D30" s="244"/>
      <c r="E30" s="244"/>
      <c r="F30" s="244"/>
      <c r="G30" s="251"/>
      <c r="H30" s="252"/>
      <c r="I30" s="252"/>
      <c r="J30" s="253"/>
      <c r="K30" s="1117" t="s">
        <v>466</v>
      </c>
      <c r="L30" s="254"/>
      <c r="M30" s="255" t="s">
        <v>467</v>
      </c>
      <c r="N30" s="256"/>
    </row>
    <row r="31" spans="1:16" x14ac:dyDescent="0.15">
      <c r="A31" s="248"/>
      <c r="B31" s="244"/>
      <c r="C31" s="244"/>
      <c r="D31" s="244"/>
      <c r="E31" s="244"/>
      <c r="F31" s="244"/>
      <c r="G31" s="257"/>
      <c r="H31" s="258"/>
      <c r="I31" s="258"/>
      <c r="J31" s="259"/>
      <c r="K31" s="1118"/>
      <c r="L31" s="260" t="s">
        <v>468</v>
      </c>
      <c r="M31" s="261" t="s">
        <v>469</v>
      </c>
      <c r="N31" s="262" t="s">
        <v>470</v>
      </c>
    </row>
    <row r="32" spans="1:16" ht="27" customHeight="1" x14ac:dyDescent="0.15">
      <c r="A32" s="248"/>
      <c r="B32" s="244"/>
      <c r="C32" s="244"/>
      <c r="D32" s="244"/>
      <c r="E32" s="244"/>
      <c r="F32" s="244"/>
      <c r="G32" s="1130" t="s">
        <v>489</v>
      </c>
      <c r="H32" s="1131"/>
      <c r="I32" s="1131"/>
      <c r="J32" s="1132"/>
      <c r="K32" s="294">
        <v>628391</v>
      </c>
      <c r="L32" s="294">
        <v>93986</v>
      </c>
      <c r="M32" s="295">
        <v>102348</v>
      </c>
      <c r="N32" s="296">
        <v>-8.1999999999999993</v>
      </c>
    </row>
    <row r="33" spans="1:16" ht="13.5" customHeight="1" x14ac:dyDescent="0.15">
      <c r="A33" s="248"/>
      <c r="B33" s="244"/>
      <c r="C33" s="244"/>
      <c r="D33" s="244"/>
      <c r="E33" s="244"/>
      <c r="F33" s="244"/>
      <c r="G33" s="1130" t="s">
        <v>490</v>
      </c>
      <c r="H33" s="1131"/>
      <c r="I33" s="1131"/>
      <c r="J33" s="1132"/>
      <c r="K33" s="294" t="s">
        <v>476</v>
      </c>
      <c r="L33" s="294" t="s">
        <v>476</v>
      </c>
      <c r="M33" s="295" t="s">
        <v>476</v>
      </c>
      <c r="N33" s="296" t="s">
        <v>476</v>
      </c>
    </row>
    <row r="34" spans="1:16" ht="27" customHeight="1" x14ac:dyDescent="0.15">
      <c r="A34" s="248"/>
      <c r="B34" s="244"/>
      <c r="C34" s="244"/>
      <c r="D34" s="244"/>
      <c r="E34" s="244"/>
      <c r="F34" s="244"/>
      <c r="G34" s="1130" t="s">
        <v>491</v>
      </c>
      <c r="H34" s="1131"/>
      <c r="I34" s="1131"/>
      <c r="J34" s="1132"/>
      <c r="K34" s="294" t="s">
        <v>476</v>
      </c>
      <c r="L34" s="294" t="s">
        <v>476</v>
      </c>
      <c r="M34" s="295">
        <v>242</v>
      </c>
      <c r="N34" s="296" t="s">
        <v>476</v>
      </c>
    </row>
    <row r="35" spans="1:16" ht="27" customHeight="1" x14ac:dyDescent="0.15">
      <c r="A35" s="248"/>
      <c r="B35" s="244"/>
      <c r="C35" s="244"/>
      <c r="D35" s="244"/>
      <c r="E35" s="244"/>
      <c r="F35" s="244"/>
      <c r="G35" s="1130" t="s">
        <v>492</v>
      </c>
      <c r="H35" s="1131"/>
      <c r="I35" s="1131"/>
      <c r="J35" s="1132"/>
      <c r="K35" s="294">
        <v>155294</v>
      </c>
      <c r="L35" s="294">
        <v>23227</v>
      </c>
      <c r="M35" s="295">
        <v>23122</v>
      </c>
      <c r="N35" s="296">
        <v>0.5</v>
      </c>
    </row>
    <row r="36" spans="1:16" ht="27" customHeight="1" x14ac:dyDescent="0.15">
      <c r="A36" s="248"/>
      <c r="B36" s="244"/>
      <c r="C36" s="244"/>
      <c r="D36" s="244"/>
      <c r="E36" s="244"/>
      <c r="F36" s="244"/>
      <c r="G36" s="1130" t="s">
        <v>493</v>
      </c>
      <c r="H36" s="1131"/>
      <c r="I36" s="1131"/>
      <c r="J36" s="1132"/>
      <c r="K36" s="294">
        <v>742</v>
      </c>
      <c r="L36" s="294">
        <v>111</v>
      </c>
      <c r="M36" s="295">
        <v>5214</v>
      </c>
      <c r="N36" s="296">
        <v>-97.9</v>
      </c>
    </row>
    <row r="37" spans="1:16" ht="13.5" customHeight="1" x14ac:dyDescent="0.15">
      <c r="A37" s="248"/>
      <c r="B37" s="244"/>
      <c r="C37" s="244"/>
      <c r="D37" s="244"/>
      <c r="E37" s="244"/>
      <c r="F37" s="244"/>
      <c r="G37" s="1130" t="s">
        <v>494</v>
      </c>
      <c r="H37" s="1131"/>
      <c r="I37" s="1131"/>
      <c r="J37" s="1132"/>
      <c r="K37" s="294">
        <v>9874</v>
      </c>
      <c r="L37" s="294">
        <v>1477</v>
      </c>
      <c r="M37" s="295">
        <v>1563</v>
      </c>
      <c r="N37" s="296">
        <v>-5.5</v>
      </c>
    </row>
    <row r="38" spans="1:16" ht="27" customHeight="1" x14ac:dyDescent="0.15">
      <c r="A38" s="248"/>
      <c r="B38" s="244"/>
      <c r="C38" s="244"/>
      <c r="D38" s="244"/>
      <c r="E38" s="244"/>
      <c r="F38" s="244"/>
      <c r="G38" s="1133" t="s">
        <v>495</v>
      </c>
      <c r="H38" s="1134"/>
      <c r="I38" s="1134"/>
      <c r="J38" s="1135"/>
      <c r="K38" s="297" t="s">
        <v>476</v>
      </c>
      <c r="L38" s="297" t="s">
        <v>476</v>
      </c>
      <c r="M38" s="298">
        <v>19</v>
      </c>
      <c r="N38" s="299" t="s">
        <v>476</v>
      </c>
      <c r="O38" s="293"/>
    </row>
    <row r="39" spans="1:16" x14ac:dyDescent="0.15">
      <c r="A39" s="248"/>
      <c r="B39" s="244"/>
      <c r="C39" s="244"/>
      <c r="D39" s="244"/>
      <c r="E39" s="244"/>
      <c r="F39" s="244"/>
      <c r="G39" s="1133" t="s">
        <v>496</v>
      </c>
      <c r="H39" s="1134"/>
      <c r="I39" s="1134"/>
      <c r="J39" s="1135"/>
      <c r="K39" s="300">
        <v>-27666</v>
      </c>
      <c r="L39" s="300">
        <v>-4138</v>
      </c>
      <c r="M39" s="301">
        <v>-4672</v>
      </c>
      <c r="N39" s="302">
        <v>-11.4</v>
      </c>
      <c r="O39" s="293"/>
    </row>
    <row r="40" spans="1:16" ht="27" customHeight="1" x14ac:dyDescent="0.15">
      <c r="A40" s="248"/>
      <c r="B40" s="244"/>
      <c r="C40" s="244"/>
      <c r="D40" s="244"/>
      <c r="E40" s="244"/>
      <c r="F40" s="244"/>
      <c r="G40" s="1130" t="s">
        <v>497</v>
      </c>
      <c r="H40" s="1131"/>
      <c r="I40" s="1131"/>
      <c r="J40" s="1132"/>
      <c r="K40" s="300">
        <v>-587621</v>
      </c>
      <c r="L40" s="300">
        <v>-87888</v>
      </c>
      <c r="M40" s="301">
        <v>-92903</v>
      </c>
      <c r="N40" s="302">
        <v>-5.4</v>
      </c>
      <c r="O40" s="293"/>
    </row>
    <row r="41" spans="1:16" x14ac:dyDescent="0.15">
      <c r="A41" s="248"/>
      <c r="B41" s="244"/>
      <c r="C41" s="244"/>
      <c r="D41" s="244"/>
      <c r="E41" s="244"/>
      <c r="F41" s="244"/>
      <c r="G41" s="1136" t="s">
        <v>281</v>
      </c>
      <c r="H41" s="1137"/>
      <c r="I41" s="1137"/>
      <c r="J41" s="1138"/>
      <c r="K41" s="294">
        <v>179014</v>
      </c>
      <c r="L41" s="300">
        <v>26774</v>
      </c>
      <c r="M41" s="301">
        <v>34934</v>
      </c>
      <c r="N41" s="302">
        <v>-23.4</v>
      </c>
      <c r="O41" s="293"/>
    </row>
    <row r="42" spans="1:16" x14ac:dyDescent="0.15">
      <c r="A42" s="248"/>
      <c r="B42" s="244"/>
      <c r="C42" s="244"/>
      <c r="D42" s="244"/>
      <c r="E42" s="244"/>
      <c r="F42" s="244"/>
      <c r="G42" s="303" t="s">
        <v>498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500</v>
      </c>
      <c r="H48" s="308"/>
      <c r="I48" s="308"/>
      <c r="J48" s="308"/>
      <c r="K48" s="308"/>
      <c r="L48" s="308"/>
      <c r="M48" s="309"/>
      <c r="N48" s="308"/>
    </row>
    <row r="49" spans="1:14" ht="13.5" customHeight="1" x14ac:dyDescent="0.15">
      <c r="A49" s="248"/>
      <c r="B49" s="244"/>
      <c r="C49" s="244"/>
      <c r="D49" s="244"/>
      <c r="E49" s="244"/>
      <c r="F49" s="244"/>
      <c r="G49" s="310"/>
      <c r="H49" s="311"/>
      <c r="I49" s="1125" t="s">
        <v>466</v>
      </c>
      <c r="J49" s="1127" t="s">
        <v>501</v>
      </c>
      <c r="K49" s="1128"/>
      <c r="L49" s="1128"/>
      <c r="M49" s="1128"/>
      <c r="N49" s="1129"/>
    </row>
    <row r="50" spans="1:14" x14ac:dyDescent="0.15">
      <c r="A50" s="248"/>
      <c r="B50" s="244"/>
      <c r="C50" s="244"/>
      <c r="D50" s="244"/>
      <c r="E50" s="244"/>
      <c r="F50" s="244"/>
      <c r="G50" s="312"/>
      <c r="H50" s="313"/>
      <c r="I50" s="1126"/>
      <c r="J50" s="314" t="s">
        <v>502</v>
      </c>
      <c r="K50" s="315" t="s">
        <v>503</v>
      </c>
      <c r="L50" s="316" t="s">
        <v>504</v>
      </c>
      <c r="M50" s="317" t="s">
        <v>505</v>
      </c>
      <c r="N50" s="318" t="s">
        <v>506</v>
      </c>
    </row>
    <row r="51" spans="1:14" x14ac:dyDescent="0.15">
      <c r="A51" s="248"/>
      <c r="B51" s="244"/>
      <c r="C51" s="244"/>
      <c r="D51" s="244"/>
      <c r="E51" s="244"/>
      <c r="F51" s="244"/>
      <c r="G51" s="310" t="s">
        <v>507</v>
      </c>
      <c r="H51" s="311"/>
      <c r="I51" s="319">
        <v>638831</v>
      </c>
      <c r="J51" s="320">
        <v>87836</v>
      </c>
      <c r="K51" s="321">
        <v>-58.9</v>
      </c>
      <c r="L51" s="322">
        <v>146140</v>
      </c>
      <c r="M51" s="323">
        <v>-24.1</v>
      </c>
      <c r="N51" s="324">
        <v>-34.799999999999997</v>
      </c>
    </row>
    <row r="52" spans="1:14" x14ac:dyDescent="0.15">
      <c r="A52" s="248"/>
      <c r="B52" s="244"/>
      <c r="C52" s="244"/>
      <c r="D52" s="244"/>
      <c r="E52" s="244"/>
      <c r="F52" s="244"/>
      <c r="G52" s="325"/>
      <c r="H52" s="326" t="s">
        <v>508</v>
      </c>
      <c r="I52" s="327">
        <v>345104</v>
      </c>
      <c r="J52" s="328">
        <v>47450</v>
      </c>
      <c r="K52" s="329">
        <v>-20.2</v>
      </c>
      <c r="L52" s="330">
        <v>75451</v>
      </c>
      <c r="M52" s="331">
        <v>-8.1999999999999993</v>
      </c>
      <c r="N52" s="332">
        <v>-12</v>
      </c>
    </row>
    <row r="53" spans="1:14" x14ac:dyDescent="0.15">
      <c r="A53" s="248"/>
      <c r="B53" s="244"/>
      <c r="C53" s="244"/>
      <c r="D53" s="244"/>
      <c r="E53" s="244"/>
      <c r="F53" s="244"/>
      <c r="G53" s="310" t="s">
        <v>509</v>
      </c>
      <c r="H53" s="311"/>
      <c r="I53" s="319">
        <v>905938</v>
      </c>
      <c r="J53" s="320">
        <v>126935</v>
      </c>
      <c r="K53" s="321">
        <v>44.5</v>
      </c>
      <c r="L53" s="322">
        <v>146641</v>
      </c>
      <c r="M53" s="323">
        <v>0.3</v>
      </c>
      <c r="N53" s="324">
        <v>44.2</v>
      </c>
    </row>
    <row r="54" spans="1:14" x14ac:dyDescent="0.15">
      <c r="A54" s="248"/>
      <c r="B54" s="244"/>
      <c r="C54" s="244"/>
      <c r="D54" s="244"/>
      <c r="E54" s="244"/>
      <c r="F54" s="244"/>
      <c r="G54" s="325"/>
      <c r="H54" s="326" t="s">
        <v>508</v>
      </c>
      <c r="I54" s="327">
        <v>190046</v>
      </c>
      <c r="J54" s="328">
        <v>26628</v>
      </c>
      <c r="K54" s="329">
        <v>-43.9</v>
      </c>
      <c r="L54" s="330">
        <v>68142</v>
      </c>
      <c r="M54" s="331">
        <v>-9.6999999999999993</v>
      </c>
      <c r="N54" s="332">
        <v>-34.200000000000003</v>
      </c>
    </row>
    <row r="55" spans="1:14" x14ac:dyDescent="0.15">
      <c r="A55" s="248"/>
      <c r="B55" s="244"/>
      <c r="C55" s="244"/>
      <c r="D55" s="244"/>
      <c r="E55" s="244"/>
      <c r="F55" s="244"/>
      <c r="G55" s="310" t="s">
        <v>510</v>
      </c>
      <c r="H55" s="311"/>
      <c r="I55" s="319">
        <v>633149</v>
      </c>
      <c r="J55" s="320">
        <v>90192</v>
      </c>
      <c r="K55" s="321">
        <v>-28.9</v>
      </c>
      <c r="L55" s="322">
        <v>174587</v>
      </c>
      <c r="M55" s="323">
        <v>19.100000000000001</v>
      </c>
      <c r="N55" s="324">
        <v>-48</v>
      </c>
    </row>
    <row r="56" spans="1:14" x14ac:dyDescent="0.15">
      <c r="A56" s="248"/>
      <c r="B56" s="244"/>
      <c r="C56" s="244"/>
      <c r="D56" s="244"/>
      <c r="E56" s="244"/>
      <c r="F56" s="244"/>
      <c r="G56" s="325"/>
      <c r="H56" s="326" t="s">
        <v>508</v>
      </c>
      <c r="I56" s="327">
        <v>274240</v>
      </c>
      <c r="J56" s="328">
        <v>39066</v>
      </c>
      <c r="K56" s="329">
        <v>46.7</v>
      </c>
      <c r="L56" s="330">
        <v>79695</v>
      </c>
      <c r="M56" s="331">
        <v>17</v>
      </c>
      <c r="N56" s="332">
        <v>29.7</v>
      </c>
    </row>
    <row r="57" spans="1:14" x14ac:dyDescent="0.15">
      <c r="A57" s="248"/>
      <c r="B57" s="244"/>
      <c r="C57" s="244"/>
      <c r="D57" s="244"/>
      <c r="E57" s="244"/>
      <c r="F57" s="244"/>
      <c r="G57" s="310" t="s">
        <v>511</v>
      </c>
      <c r="H57" s="311"/>
      <c r="I57" s="319">
        <v>867479</v>
      </c>
      <c r="J57" s="320">
        <v>126565</v>
      </c>
      <c r="K57" s="321">
        <v>40.299999999999997</v>
      </c>
      <c r="L57" s="322">
        <v>175675</v>
      </c>
      <c r="M57" s="323">
        <v>0.6</v>
      </c>
      <c r="N57" s="324">
        <v>39.700000000000003</v>
      </c>
    </row>
    <row r="58" spans="1:14" x14ac:dyDescent="0.15">
      <c r="A58" s="248"/>
      <c r="B58" s="244"/>
      <c r="C58" s="244"/>
      <c r="D58" s="244"/>
      <c r="E58" s="244"/>
      <c r="F58" s="244"/>
      <c r="G58" s="325"/>
      <c r="H58" s="326" t="s">
        <v>508</v>
      </c>
      <c r="I58" s="327">
        <v>393278</v>
      </c>
      <c r="J58" s="328">
        <v>57379</v>
      </c>
      <c r="K58" s="329">
        <v>46.9</v>
      </c>
      <c r="L58" s="330">
        <v>87698</v>
      </c>
      <c r="M58" s="331">
        <v>10</v>
      </c>
      <c r="N58" s="332">
        <v>36.9</v>
      </c>
    </row>
    <row r="59" spans="1:14" x14ac:dyDescent="0.15">
      <c r="A59" s="248"/>
      <c r="B59" s="244"/>
      <c r="C59" s="244"/>
      <c r="D59" s="244"/>
      <c r="E59" s="244"/>
      <c r="F59" s="244"/>
      <c r="G59" s="310" t="s">
        <v>512</v>
      </c>
      <c r="H59" s="311"/>
      <c r="I59" s="319">
        <v>1431305</v>
      </c>
      <c r="J59" s="320">
        <v>214075</v>
      </c>
      <c r="K59" s="321">
        <v>69.099999999999994</v>
      </c>
      <c r="L59" s="322">
        <v>162193</v>
      </c>
      <c r="M59" s="323">
        <v>-7.7</v>
      </c>
      <c r="N59" s="324">
        <v>76.8</v>
      </c>
    </row>
    <row r="60" spans="1:14" x14ac:dyDescent="0.15">
      <c r="A60" s="248"/>
      <c r="B60" s="244"/>
      <c r="C60" s="244"/>
      <c r="D60" s="244"/>
      <c r="E60" s="244"/>
      <c r="F60" s="244"/>
      <c r="G60" s="325"/>
      <c r="H60" s="326" t="s">
        <v>508</v>
      </c>
      <c r="I60" s="333">
        <v>936115</v>
      </c>
      <c r="J60" s="328">
        <v>140011</v>
      </c>
      <c r="K60" s="329">
        <v>144</v>
      </c>
      <c r="L60" s="330">
        <v>79985</v>
      </c>
      <c r="M60" s="331">
        <v>-8.8000000000000007</v>
      </c>
      <c r="N60" s="332">
        <v>152.80000000000001</v>
      </c>
    </row>
    <row r="61" spans="1:14" x14ac:dyDescent="0.15">
      <c r="A61" s="248"/>
      <c r="B61" s="244"/>
      <c r="C61" s="244"/>
      <c r="D61" s="244"/>
      <c r="E61" s="244"/>
      <c r="F61" s="244"/>
      <c r="G61" s="310" t="s">
        <v>513</v>
      </c>
      <c r="H61" s="334"/>
      <c r="I61" s="335">
        <v>895340</v>
      </c>
      <c r="J61" s="336">
        <v>129121</v>
      </c>
      <c r="K61" s="337">
        <v>13.2</v>
      </c>
      <c r="L61" s="338">
        <v>161047</v>
      </c>
      <c r="M61" s="339">
        <v>-2.4</v>
      </c>
      <c r="N61" s="324">
        <v>15.6</v>
      </c>
    </row>
    <row r="62" spans="1:14" x14ac:dyDescent="0.15">
      <c r="A62" s="248"/>
      <c r="B62" s="244"/>
      <c r="C62" s="244"/>
      <c r="D62" s="244"/>
      <c r="E62" s="244"/>
      <c r="F62" s="244"/>
      <c r="G62" s="325"/>
      <c r="H62" s="326" t="s">
        <v>508</v>
      </c>
      <c r="I62" s="327">
        <v>427757</v>
      </c>
      <c r="J62" s="328">
        <v>62107</v>
      </c>
      <c r="K62" s="329">
        <v>34.700000000000003</v>
      </c>
      <c r="L62" s="330">
        <v>78194</v>
      </c>
      <c r="M62" s="331">
        <v>0.1</v>
      </c>
      <c r="N62" s="332">
        <v>34.6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39" t="s">
        <v>3</v>
      </c>
      <c r="D47" s="1139"/>
      <c r="E47" s="1140"/>
      <c r="F47" s="11">
        <v>14.6</v>
      </c>
      <c r="G47" s="12">
        <v>13.2</v>
      </c>
      <c r="H47" s="12">
        <v>18.32</v>
      </c>
      <c r="I47" s="12">
        <v>24.17</v>
      </c>
      <c r="J47" s="13">
        <v>23.43</v>
      </c>
    </row>
    <row r="48" spans="2:10" ht="57.75" customHeight="1" x14ac:dyDescent="0.15">
      <c r="B48" s="14"/>
      <c r="C48" s="1141" t="s">
        <v>4</v>
      </c>
      <c r="D48" s="1141"/>
      <c r="E48" s="1142"/>
      <c r="F48" s="15">
        <v>2.87</v>
      </c>
      <c r="G48" s="16">
        <v>10.19</v>
      </c>
      <c r="H48" s="16">
        <v>4.1500000000000004</v>
      </c>
      <c r="I48" s="16">
        <v>8.31</v>
      </c>
      <c r="J48" s="17">
        <v>14.16</v>
      </c>
    </row>
    <row r="49" spans="2:10" ht="57.75" customHeight="1" thickBot="1" x14ac:dyDescent="0.2">
      <c r="B49" s="18"/>
      <c r="C49" s="1143" t="s">
        <v>5</v>
      </c>
      <c r="D49" s="1143"/>
      <c r="E49" s="1144"/>
      <c r="F49" s="19" t="s">
        <v>520</v>
      </c>
      <c r="G49" s="20">
        <v>6.09</v>
      </c>
      <c r="H49" s="20" t="s">
        <v>521</v>
      </c>
      <c r="I49" s="20">
        <v>9.27</v>
      </c>
      <c r="J49" s="21">
        <v>6.11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近藤 桂太</cp:lastModifiedBy>
  <cp:lastPrinted>2017-02-27T08:33:51Z</cp:lastPrinted>
  <dcterms:created xsi:type="dcterms:W3CDTF">2017-01-25T01:39:42Z</dcterms:created>
  <dcterms:modified xsi:type="dcterms:W3CDTF">2017-02-28T05:02:40Z</dcterms:modified>
  <cp:category/>
</cp:coreProperties>
</file>