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1.81.17\市町村課nas\03　財政\31その他（財政関係）\25 財政状況資料集…旧財政比較分析表等\R8(令和6年度決算分)\01 財政状況資料集作成（1回目）\04 市町村等→県\16 葛巻町（0310）●●○済\"/>
    </mc:Choice>
  </mc:AlternateContent>
  <xr:revisionPtr revIDLastSave="0" documentId="13_ncr:1_{DFEE9DE4-B83A-47F1-979A-815694DE0FE1}" xr6:coauthVersionLast="47" xr6:coauthVersionMax="47" xr10:uidLastSave="{00000000-0000-0000-0000-000000000000}"/>
  <bookViews>
    <workbookView xWindow="-28920" yWindow="30" windowWidth="29040" windowHeight="15720" xr2:uid="{576E2E62-14EC-46BE-BEED-209A06FE173D}"/>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U36" i="10"/>
  <c r="C36" i="10"/>
  <c r="BE35" i="10"/>
  <c r="C35" i="10"/>
  <c r="BW34" i="10"/>
  <c r="BE34" i="10"/>
  <c r="C34" i="10"/>
  <c r="BW35" i="10" l="1"/>
  <c r="BW36" i="10" s="1"/>
  <c r="BW37" i="10" s="1"/>
  <c r="BW38" i="10" s="1"/>
  <c r="BW39" i="10" s="1"/>
  <c r="BW40" i="10" s="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AM34" i="10"/>
  <c r="AM35" i="10" s="1"/>
  <c r="AM36" i="10" s="1"/>
</calcChain>
</file>

<file path=xl/sharedStrings.xml><?xml version="1.0" encoding="utf-8"?>
<sst xmlns="http://schemas.openxmlformats.org/spreadsheetml/2006/main" count="1064" uniqueCount="562">
  <si>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</si>
  <si>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</si>
  <si>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</si>
  <si>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</si>
  <si>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</si>
  <si>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</si>
  <si>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</si>
  <si>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</si>
  <si>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</si>
  <si>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</si>
  <si>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</si>
  <si>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</si>
  <si>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</si>
  <si>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</si>
  <si>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</si>
  <si>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</si>
  <si>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</si>
  <si>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</si>
  <si>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</si>
  <si>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</si>
  <si>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</si>
  <si>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</si>
  <si>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</si>
  <si>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</si>
  <si>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</si>
  <si>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</si>
  <si>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</si>
  <si>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</si>
  <si>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</si>
  <si>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</si>
  <si>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</si>
  <si>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</si>
  <si>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</si>
  <si>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</si>
  <si>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</si>
  <si>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</si>
  <si>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</si>
  <si>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</si>
  <si>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</si>
  <si>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</si>
  <si>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</si>
  <si>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</si>
  <si>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</si>
  <si>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</si>
  <si>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</si>
  <si>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</si>
  <si>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</si>
  <si>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</si>
  <si>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</si>
  <si>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</si>
  <si>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</si>
  <si>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</si>
  <si>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</si>
  <si>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</si>
  <si>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</si>
  <si>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</si>
  <si>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</si>
  <si>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</si>
  <si>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</si>
  <si>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</si>
  <si>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</si>
  <si>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</si>
  <si>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</si>
  <si>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</si>
  <si>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</si>
  <si>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</si>
  <si>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</si>
  <si>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</si>
  <si>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</si>
  <si>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</si>
  <si>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</si>
  <si>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</si>
  <si>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</si>
  <si>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</si>
  <si>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</si>
  <si>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</si>
  <si>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</si>
  <si>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</si>
  <si>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</si>
  <si>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</si>
  <si>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</si>
  <si>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</si>
  <si>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</si>
  <si>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</si>
  <si>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</si>
  <si>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</si>
  <si>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</si>
  <si>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</si>
  <si>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</si>
  <si>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</si>
  <si>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</si>
  <si>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</si>
  <si>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</si>
  <si>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</si>
  <si>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葛巻町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</si>
  <si>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</si>
  <si>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</si>
  <si>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</si>
  <si>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</si>
  <si>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</si>
  <si>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</si>
  <si>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</si>
  <si>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</si>
  <si>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</si>
  <si>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</si>
  <si>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</si>
  <si>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</si>
  <si>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</si>
  <si>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</si>
  <si>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</si>
  <si>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</si>
  <si>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</si>
  <si>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</si>
  <si>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</si>
  <si>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</si>
  <si>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</si>
  <si>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</si>
  <si>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</si>
  <si>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</si>
  <si>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</si>
  <si>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</si>
  <si>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</si>
  <si>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</si>
  <si>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</si>
  <si>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</si>
  <si>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</si>
  <si>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</si>
  <si>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</si>
  <si>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</si>
  <si>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</si>
  <si>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</si>
  <si>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</si>
  <si>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</si>
  <si>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</si>
  <si>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</si>
  <si>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</si>
  <si>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</si>
  <si>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</si>
  <si>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</si>
  <si>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</si>
  <si>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</si>
  <si>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</si>
  <si>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</si>
  <si>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</si>
  <si>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</si>
  <si>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</si>
  <si>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</si>
  <si>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</si>
  <si>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</si>
  <si>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</si>
  <si>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</si>
  <si>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</si>
  <si>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</si>
  <si>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</si>
  <si>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</si>
  <si>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</si>
  <si>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</si>
  <si>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</si>
  <si>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</si>
  <si>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</si>
  <si>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</si>
  <si>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</si>
  <si>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</si>
  <si>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</si>
  <si>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</si>
  <si>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</si>
  <si>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</si>
  <si>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</si>
  <si>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</si>
  <si>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</si>
  <si>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</si>
  <si>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</si>
  <si>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</si>
  <si>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</si>
  <si>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</si>
  <si>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</si>
  <si>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</si>
  <si>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</si>
  <si>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</si>
  <si>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</si>
  <si>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</si>
  <si>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</si>
  <si>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</si>
  <si>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</si>
  <si>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</si>
  <si>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</si>
  <si>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</si>
  <si>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</si>
  <si>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</si>
  <si>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</si>
  <si>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</si>
  <si>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</si>
  <si>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</si>
  <si>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</si>
  <si>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</si>
  <si>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</si>
  <si>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</si>
  <si>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</si>
  <si>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</si>
  <si>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</si>
  <si>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</si>
  <si>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</si>
  <si>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</si>
  <si>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岩手県葛巻町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</si>
  <si>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</si>
  <si>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</si>
  <si>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</si>
  <si>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</si>
  <si>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</si>
  <si>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</si>
  <si>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</si>
  <si>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</si>
  <si>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</si>
  <si>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</si>
  <si>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</si>
  <si>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</si>
  <si>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</si>
  <si>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</si>
  <si>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</si>
  <si>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</si>
  <si>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</si>
  <si>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</si>
  <si>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</si>
  <si>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</si>
  <si>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</si>
  <si>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</si>
  <si>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</si>
  <si>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</si>
  <si>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</si>
  <si>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</si>
  <si>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</si>
  <si>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</si>
  <si>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</si>
  <si>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</si>
  <si>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</si>
  <si>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</si>
  <si>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</si>
  <si>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</si>
  <si>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</si>
  <si>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</si>
  <si>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</si>
  <si>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</si>
  <si>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</si>
  <si>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</si>
  <si>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</si>
  <si>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</si>
  <si>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</si>
  <si>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</si>
  <si>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</si>
  <si>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</si>
  <si>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</si>
  <si>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</si>
  <si>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</si>
  <si>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</si>
  <si>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</si>
  <si>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</si>
  <si>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</si>
  <si>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</si>
  <si>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</si>
  <si>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</si>
  <si>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</si>
  <si>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</si>
  <si>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</si>
  <si>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</si>
  <si>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</si>
  <si>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</si>
  <si>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</si>
  <si>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</si>
  <si>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</si>
  <si>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</si>
  <si>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</si>
  <si>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</si>
  <si>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</si>
  <si>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</si>
  <si>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</si>
  <si>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</si>
  <si>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</si>
  <si>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</si>
  <si>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</si>
  <si>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</si>
  <si>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</si>
  <si>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</si>
  <si>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</si>
  <si>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</si>
  <si>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</si>
  <si>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</si>
  <si>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</si>
  <si>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</si>
  <si>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</si>
  <si>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</si>
  <si>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</si>
  <si>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</si>
  <si>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</si>
  <si>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</si>
  <si>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</si>
  <si>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</si>
  <si>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</si>
  <si>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</si>
  <si>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</si>
  <si>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</si>
  <si>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</si>
  <si>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</si>
  <si>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</si>
  <si>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</si>
  <si>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</si>
  <si>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</si>
  <si>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</si>
  <si>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</si>
  <si>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</si>
  <si>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</si>
  <si>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</si>
  <si>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</si>
  <si>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</si>
  <si>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</si>
  <si>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</si>
  <si>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</si>
  <si>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</si>
  <si>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</si>
  <si>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</si>
  <si>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</si>
  <si>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</si>
  <si>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</si>
  <si>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</si>
  <si>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</si>
  <si>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</si>
  <si>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</si>
  <si>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</si>
  <si>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</si>
  <si>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</si>
  <si>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</si>
  <si>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</si>
  <si>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</si>
  <si>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</si>
  <si>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</si>
  <si>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</si>
  <si>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</si>
  <si>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</si>
  <si>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</si>
  <si>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</si>
  <si>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</si>
  <si>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</si>
  <si>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</si>
  <si>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</si>
  <si>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</si>
  <si>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</si>
  <si>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</si>
  <si>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</si>
  <si>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</si>
  <si>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</si>
  <si>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</si>
  <si>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</si>
  <si>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</si>
  <si>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</si>
  <si>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</si>
  <si>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岩手県葛巻町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</si>
  <si>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</si>
  <si>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</si>
  <si>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</si>
  <si>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</si>
  <si>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</si>
  <si>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</si>
  <si>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</si>
  <si>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</si>
  <si>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</si>
  <si>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</si>
  <si>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</si>
  <si>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</si>
  <si>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</si>
  <si>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</si>
  <si>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</si>
  <si>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</si>
  <si>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</si>
  <si>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</si>
  <si>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</si>
  <si>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</si>
  <si>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</si>
  <si>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</si>
  <si>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</si>
  <si>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</si>
  <si>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</si>
  <si>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</si>
  <si>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</si>
  <si>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</si>
  <si>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</si>
  <si>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</si>
  <si>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</si>
  <si>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</si>
  <si>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</si>
  <si>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</si>
  <si>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</si>
  <si>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葛巻町国民健康保険病院事業会計</t>
    <phoneticPr fontId="5"/>
  </si>
  <si>
    <t>法適用企業</t>
    <phoneticPr fontId="5"/>
  </si>
  <si>
    <t>葛巻町水道事業会計</t>
    <phoneticPr fontId="5"/>
  </si>
  <si>
    <t>葛巻町下水道事業会計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</si>
  <si>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</si>
  <si>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</si>
  <si>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</si>
  <si>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</si>
  <si>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</si>
  <si>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</si>
  <si>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</si>
  <si>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</si>
  <si>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</si>
  <si>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</si>
  <si>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</si>
  <si>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</si>
  <si>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</si>
  <si>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</si>
  <si>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</si>
  <si>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</si>
  <si>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</si>
  <si>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</si>
  <si>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</si>
  <si>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</si>
  <si>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</si>
  <si>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</si>
  <si>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</si>
  <si>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</si>
  <si>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</si>
  <si>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</si>
  <si>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</si>
  <si>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</si>
  <si>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</si>
  <si>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</si>
  <si>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</si>
  <si>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</si>
  <si>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</si>
  <si>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</si>
  <si>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</si>
  <si>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</si>
  <si>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</si>
  <si>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</si>
  <si>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</si>
  <si>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</si>
  <si>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</si>
  <si>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</si>
  <si>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</si>
  <si>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</si>
  <si>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</si>
  <si>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</si>
  <si>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</si>
  <si>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</si>
  <si>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</si>
  <si>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</si>
  <si>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</si>
  <si>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</si>
  <si>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</si>
  <si>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</si>
  <si>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</si>
  <si>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</si>
  <si>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</si>
  <si>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</si>
  <si>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</si>
  <si>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</si>
  <si>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</si>
  <si>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</si>
  <si>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</si>
  <si>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</si>
  <si>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</si>
  <si>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</si>
  <si>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</si>
  <si>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</si>
  <si>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</si>
  <si>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</si>
  <si>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</si>
  <si>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</si>
  <si>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</si>
  <si>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</si>
  <si>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</si>
  <si>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</si>
  <si>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</si>
  <si>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</si>
  <si>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</si>
  <si>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</si>
  <si>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</si>
  <si>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</si>
  <si>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</si>
  <si>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</si>
  <si>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</si>
  <si>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</si>
  <si>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</si>
  <si>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</si>
  <si>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</si>
  <si>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</si>
  <si>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</si>
  <si>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</si>
  <si>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</si>
  <si>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</si>
  <si>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</si>
  <si>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</si>
  <si>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</si>
  <si>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</si>
  <si>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</si>
  <si>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</si>
  <si>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</si>
  <si>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</si>
  <si>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</si>
  <si>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</si>
  <si>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</si>
  <si>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</si>
  <si>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</si>
  <si>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</si>
  <si>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</si>
  <si>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</si>
  <si>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</si>
  <si>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</si>
  <si>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</si>
  <si>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</si>
  <si>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</si>
  <si>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</si>
  <si>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</si>
  <si>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</si>
  <si>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</si>
  <si>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</si>
  <si>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</si>
  <si>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</si>
  <si>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</si>
  <si>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</si>
  <si>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</si>
  <si>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</si>
  <si>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</si>
  <si>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</si>
  <si>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</si>
  <si>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</si>
  <si>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</si>
  <si>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</si>
  <si>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</si>
  <si>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</si>
  <si>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</si>
  <si>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0.68</t>
  </si>
  <si>
    <t>▲ 2.74</t>
  </si>
  <si>
    <t>葛巻町国民健康保険病院事業会計</t>
  </si>
  <si>
    <t>一般会計</t>
  </si>
  <si>
    <t>葛巻町下水道事業会計</t>
  </si>
  <si>
    <t>葛巻町水道事業会計</t>
  </si>
  <si>
    <t>国民健康保険事業勘定特別会計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</si>
  <si>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</si>
  <si>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</si>
  <si>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</si>
  <si>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</si>
  <si>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</si>
  <si>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</si>
  <si>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</si>
  <si>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</si>
  <si>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（社）葛巻町畜産開発公社</t>
    <rPh sb="1" eb="2">
      <t>シャ</t>
    </rPh>
    <rPh sb="3" eb="6">
      <t>クズマキマチ</t>
    </rPh>
    <rPh sb="6" eb="8">
      <t>チクサン</t>
    </rPh>
    <rPh sb="8" eb="10">
      <t>カイハツ</t>
    </rPh>
    <rPh sb="10" eb="12">
      <t>コウシャ</t>
    </rPh>
    <phoneticPr fontId="28"/>
  </si>
  <si>
    <t>(株)岩手くずまきワイン</t>
  </si>
  <si>
    <t>葛巻町森林組合</t>
  </si>
  <si>
    <t>(株)グリーンテージくずまき</t>
  </si>
  <si>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5"/>
  </si>
  <si>
    <t>岩手県市町村総合事務組合（特別会計）</t>
    <rPh sb="0" eb="3">
      <t>イワテケン</t>
    </rPh>
    <rPh sb="3" eb="6">
      <t>シチョウソン</t>
    </rPh>
    <rPh sb="6" eb="8">
      <t>ソウゴウ</t>
    </rPh>
    <rPh sb="8" eb="10">
      <t>ジム</t>
    </rPh>
    <rPh sb="10" eb="12">
      <t>クミアイ</t>
    </rPh>
    <rPh sb="13" eb="17">
      <t>トクベツカイケイ</t>
    </rPh>
    <phoneticPr fontId="5"/>
  </si>
  <si>
    <t>盛岡北部行政事務組合（一般会計）</t>
    <rPh sb="0" eb="2">
      <t>モリオカ</t>
    </rPh>
    <rPh sb="2" eb="4">
      <t>ホクブ</t>
    </rPh>
    <rPh sb="4" eb="6">
      <t>ギョウセイ</t>
    </rPh>
    <rPh sb="6" eb="8">
      <t>ジム</t>
    </rPh>
    <rPh sb="8" eb="10">
      <t>クミアイ</t>
    </rPh>
    <rPh sb="11" eb="13">
      <t>イッパン</t>
    </rPh>
    <rPh sb="13" eb="15">
      <t>カイケイ</t>
    </rPh>
    <phoneticPr fontId="5"/>
  </si>
  <si>
    <t>盛岡北部行政事務組合（介護保険事業）</t>
    <rPh sb="0" eb="2">
      <t>モリオカ</t>
    </rPh>
    <rPh sb="2" eb="4">
      <t>ホクブ</t>
    </rPh>
    <rPh sb="4" eb="6">
      <t>ギョウセイ</t>
    </rPh>
    <rPh sb="6" eb="8">
      <t>ジム</t>
    </rPh>
    <rPh sb="8" eb="10">
      <t>クミアイ</t>
    </rPh>
    <rPh sb="11" eb="13">
      <t>カイゴ</t>
    </rPh>
    <rPh sb="13" eb="15">
      <t>ホケン</t>
    </rPh>
    <rPh sb="15" eb="17">
      <t>ジギョウ</t>
    </rPh>
    <phoneticPr fontId="5"/>
  </si>
  <si>
    <t>盛岡地区広域消防組合</t>
    <rPh sb="0" eb="2">
      <t>モリオカ</t>
    </rPh>
    <rPh sb="2" eb="4">
      <t>チク</t>
    </rPh>
    <rPh sb="4" eb="6">
      <t>コウイキ</t>
    </rPh>
    <rPh sb="6" eb="8">
      <t>ショウボウ</t>
    </rPh>
    <rPh sb="8" eb="10">
      <t>クミアイ</t>
    </rPh>
    <phoneticPr fontId="5"/>
  </si>
  <si>
    <t>岩手県後期高齢者医療広域連合（一般会計）</t>
    <rPh sb="0" eb="3">
      <t>イワテケン</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</si>
  <si>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岩手県後期高齢者医療広域連合（特別会計）</t>
    <rPh sb="0" eb="3">
      <t>イワテケン</t>
    </rPh>
    <rPh sb="3" eb="5">
      <t>コウキ</t>
    </rPh>
    <rPh sb="5" eb="7">
      <t>コウレイ</t>
    </rPh>
    <rPh sb="7" eb="8">
      <t>シャ</t>
    </rPh>
    <rPh sb="8" eb="10">
      <t>イリョウ</t>
    </rPh>
    <rPh sb="10" eb="12">
      <t>コウイキ</t>
    </rPh>
    <rPh sb="12" eb="14">
      <t>レンゴウ</t>
    </rPh>
    <rPh sb="15" eb="19">
      <t>トクベツカイケイ</t>
    </rPh>
    <phoneticPr fontId="5"/>
  </si>
  <si>
    <t>盛岡広域環境組合</t>
    <rPh sb="0" eb="8">
      <t>モリオカコウイキカンキョウクミアイ</t>
    </rPh>
    <phoneticPr fontId="2"/>
  </si>
  <si>
    <t>-</t>
    <phoneticPr fontId="2"/>
  </si>
  <si>
    <t>公共施設等整備基金</t>
  </si>
  <si>
    <t>地域づくり振興基金</t>
  </si>
  <si>
    <t>生きがい長寿基金</t>
  </si>
  <si>
    <t>森林環境譲与税基金</t>
  </si>
  <si>
    <t>葛巻町ふるさと納税基金</t>
    <rPh sb="0" eb="3">
      <t>クズマキマチ</t>
    </rPh>
    <rPh sb="7" eb="9">
      <t>ノウゼイ</t>
    </rPh>
    <rPh sb="9" eb="11">
      <t>キキン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</si>
</sst>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2659-4C47-8FD7-924C5EF13B0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433915</c:v>
                </c:pt>
                <c:pt idx="1">
                  <c:v>392167</c:v>
                </c:pt>
                <c:pt idx="2">
                  <c:v>598861</c:v>
                </c:pt>
                <c:pt idx="3">
                  <c:v>315916</c:v>
                </c:pt>
                <c:pt idx="4">
                  <c:v>152666</c:v>
                </c:pt>
              </c:numCache>
            </c:numRef>
          </c:val>
          <c:smooth val="0"/>
          <c:extLst>
            <c:ext xmlns:c16="http://schemas.microsoft.com/office/drawing/2014/chart" uri="{C3380CC4-5D6E-409C-BE32-E72D297353CC}">
              <c16:uniqueId val="{00000001-2659-4C47-8FD7-924C5EF13B0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14.52</c:v>
                </c:pt>
                <c:pt idx="1">
                  <c:v>6.47</c:v>
                </c:pt>
                <c:pt idx="2">
                  <c:v>13.3</c:v>
                </c:pt>
                <c:pt idx="3">
                  <c:v>3.53</c:v>
                </c:pt>
                <c:pt idx="4">
                  <c:v>7.23</c:v>
                </c:pt>
              </c:numCache>
            </c:numRef>
          </c:val>
          <c:extLst>
            <c:ext xmlns:c16="http://schemas.microsoft.com/office/drawing/2014/chart" uri="{C3380CC4-5D6E-409C-BE32-E72D297353CC}">
              <c16:uniqueId val="{00000000-88FE-4F1C-B90A-A9391A44036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20.6</c:v>
                </c:pt>
                <c:pt idx="1">
                  <c:v>18.899999999999999</c:v>
                </c:pt>
                <c:pt idx="2">
                  <c:v>18.559999999999999</c:v>
                </c:pt>
                <c:pt idx="3">
                  <c:v>21.7</c:v>
                </c:pt>
                <c:pt idx="4">
                  <c:v>20.39</c:v>
                </c:pt>
              </c:numCache>
            </c:numRef>
          </c:val>
          <c:extLst>
            <c:ext xmlns:c16="http://schemas.microsoft.com/office/drawing/2014/chart" uri="{C3380CC4-5D6E-409C-BE32-E72D297353CC}">
              <c16:uniqueId val="{00000001-88FE-4F1C-B90A-A9391A44036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6.09</c:v>
                </c:pt>
                <c:pt idx="1">
                  <c:v>-0.68</c:v>
                </c:pt>
                <c:pt idx="2">
                  <c:v>14.12</c:v>
                </c:pt>
                <c:pt idx="3">
                  <c:v>-2.74</c:v>
                </c:pt>
                <c:pt idx="4">
                  <c:v>5.9</c:v>
                </c:pt>
              </c:numCache>
            </c:numRef>
          </c:val>
          <c:smooth val="0"/>
          <c:extLst>
            <c:ext xmlns:c16="http://schemas.microsoft.com/office/drawing/2014/chart" uri="{C3380CC4-5D6E-409C-BE32-E72D297353CC}">
              <c16:uniqueId val="{00000002-88FE-4F1C-B90A-A9391A44036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0.16</c:v>
                </c:pt>
                <c:pt idx="2">
                  <c:v>#N/A</c:v>
                </c:pt>
                <c:pt idx="3">
                  <c:v>0.12</c:v>
                </c:pt>
                <c:pt idx="4">
                  <c:v>#N/A</c:v>
                </c:pt>
                <c:pt idx="5">
                  <c:v>0.1</c:v>
                </c:pt>
                <c:pt idx="6">
                  <c:v>#N/A</c:v>
                </c:pt>
                <c:pt idx="7">
                  <c:v>0.3</c:v>
                </c:pt>
                <c:pt idx="8">
                  <c:v>0</c:v>
                </c:pt>
                <c:pt idx="9">
                  <c:v>0</c:v>
                </c:pt>
              </c:numCache>
            </c:numRef>
          </c:val>
          <c:extLst>
            <c:ext xmlns:c16="http://schemas.microsoft.com/office/drawing/2014/chart" uri="{C3380CC4-5D6E-409C-BE32-E72D297353CC}">
              <c16:uniqueId val="{00000000-036F-417D-BF57-46D26C09966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36F-417D-BF57-46D26C09966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36F-417D-BF57-46D26C09966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36F-417D-BF57-46D26C099667}"/>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0.09</c:v>
                </c:pt>
                <c:pt idx="4">
                  <c:v>#N/A</c:v>
                </c:pt>
                <c:pt idx="5">
                  <c:v>0.09</c:v>
                </c:pt>
                <c:pt idx="6">
                  <c:v>#N/A</c:v>
                </c:pt>
                <c:pt idx="7">
                  <c:v>0.09</c:v>
                </c:pt>
                <c:pt idx="8">
                  <c:v>#N/A</c:v>
                </c:pt>
                <c:pt idx="9">
                  <c:v>0.1</c:v>
                </c:pt>
              </c:numCache>
            </c:numRef>
          </c:val>
          <c:extLst>
            <c:ext xmlns:c16="http://schemas.microsoft.com/office/drawing/2014/chart" uri="{C3380CC4-5D6E-409C-BE32-E72D297353CC}">
              <c16:uniqueId val="{00000004-036F-417D-BF57-46D26C099667}"/>
            </c:ext>
          </c:extLst>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1.05</c:v>
                </c:pt>
                <c:pt idx="2">
                  <c:v>#N/A</c:v>
                </c:pt>
                <c:pt idx="3">
                  <c:v>0.3</c:v>
                </c:pt>
                <c:pt idx="4">
                  <c:v>#N/A</c:v>
                </c:pt>
                <c:pt idx="5">
                  <c:v>0.25</c:v>
                </c:pt>
                <c:pt idx="6">
                  <c:v>#N/A</c:v>
                </c:pt>
                <c:pt idx="7">
                  <c:v>0.21</c:v>
                </c:pt>
                <c:pt idx="8">
                  <c:v>#N/A</c:v>
                </c:pt>
                <c:pt idx="9">
                  <c:v>0.67</c:v>
                </c:pt>
              </c:numCache>
            </c:numRef>
          </c:val>
          <c:extLst>
            <c:ext xmlns:c16="http://schemas.microsoft.com/office/drawing/2014/chart" uri="{C3380CC4-5D6E-409C-BE32-E72D297353CC}">
              <c16:uniqueId val="{00000005-036F-417D-BF57-46D26C099667}"/>
            </c:ext>
          </c:extLst>
        </c:ser>
        <c:ser>
          <c:idx val="6"/>
          <c:order val="6"/>
          <c:tx>
            <c:strRef>
              <c:f>データシート!$A$33</c:f>
              <c:strCache>
                <c:ptCount val="1"/>
                <c:pt idx="0">
                  <c:v>葛巻町水道事業会計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4.87</c:v>
                </c:pt>
                <c:pt idx="2">
                  <c:v>#N/A</c:v>
                </c:pt>
                <c:pt idx="3">
                  <c:v>3.94</c:v>
                </c:pt>
                <c:pt idx="4">
                  <c:v>#N/A</c:v>
                </c:pt>
                <c:pt idx="5">
                  <c:v>3.46</c:v>
                </c:pt>
                <c:pt idx="6">
                  <c:v>#N/A</c:v>
                </c:pt>
                <c:pt idx="7">
                  <c:v>2.82</c:v>
                </c:pt>
                <c:pt idx="8">
                  <c:v>#N/A</c:v>
                </c:pt>
                <c:pt idx="9">
                  <c:v>2.2999999999999998</c:v>
                </c:pt>
              </c:numCache>
            </c:numRef>
          </c:val>
          <c:extLst>
            <c:ext xmlns:c16="http://schemas.microsoft.com/office/drawing/2014/chart" uri="{C3380CC4-5D6E-409C-BE32-E72D297353CC}">
              <c16:uniqueId val="{00000006-036F-417D-BF57-46D26C099667}"/>
            </c:ext>
          </c:extLst>
        </c:ser>
        <c:ser>
          <c:idx val="7"/>
          <c:order val="7"/>
          <c:tx>
            <c:strRef>
              <c:f>データシート!$A$34</c:f>
              <c:strCache>
                <c:ptCount val="1"/>
                <c:pt idx="0">
                  <c:v>葛巻町下水道事業会計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2.36</c:v>
                </c:pt>
              </c:numCache>
            </c:numRef>
          </c:val>
          <c:extLst>
            <c:ext xmlns:c16="http://schemas.microsoft.com/office/drawing/2014/chart" uri="{C3380CC4-5D6E-409C-BE32-E72D297353CC}">
              <c16:uniqueId val="{00000007-036F-417D-BF57-46D26C09966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14.51</c:v>
                </c:pt>
                <c:pt idx="2">
                  <c:v>#N/A</c:v>
                </c:pt>
                <c:pt idx="3">
                  <c:v>6.47</c:v>
                </c:pt>
                <c:pt idx="4">
                  <c:v>#N/A</c:v>
                </c:pt>
                <c:pt idx="5">
                  <c:v>13.29</c:v>
                </c:pt>
                <c:pt idx="6">
                  <c:v>#N/A</c:v>
                </c:pt>
                <c:pt idx="7">
                  <c:v>3.53</c:v>
                </c:pt>
                <c:pt idx="8">
                  <c:v>#N/A</c:v>
                </c:pt>
                <c:pt idx="9">
                  <c:v>7.22</c:v>
                </c:pt>
              </c:numCache>
            </c:numRef>
          </c:val>
          <c:extLst>
            <c:ext xmlns:c16="http://schemas.microsoft.com/office/drawing/2014/chart" uri="{C3380CC4-5D6E-409C-BE32-E72D297353CC}">
              <c16:uniqueId val="{00000008-036F-417D-BF57-46D26C099667}"/>
            </c:ext>
          </c:extLst>
        </c:ser>
        <c:ser>
          <c:idx val="9"/>
          <c:order val="9"/>
          <c:tx>
            <c:strRef>
              <c:f>データシート!$A$36</c:f>
              <c:strCache>
                <c:ptCount val="1"/>
                <c:pt idx="0">
                  <c:v>葛巻町国民健康保険病院事業会計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18.62</c:v>
                </c:pt>
                <c:pt idx="2">
                  <c:v>#N/A</c:v>
                </c:pt>
                <c:pt idx="3">
                  <c:v>18.149999999999999</c:v>
                </c:pt>
                <c:pt idx="4">
                  <c:v>#N/A</c:v>
                </c:pt>
                <c:pt idx="5">
                  <c:v>19.100000000000001</c:v>
                </c:pt>
                <c:pt idx="6">
                  <c:v>#N/A</c:v>
                </c:pt>
                <c:pt idx="7">
                  <c:v>18.53</c:v>
                </c:pt>
                <c:pt idx="8">
                  <c:v>#N/A</c:v>
                </c:pt>
                <c:pt idx="9">
                  <c:v>15.84</c:v>
                </c:pt>
              </c:numCache>
            </c:numRef>
          </c:val>
          <c:extLst>
            <c:ext xmlns:c16="http://schemas.microsoft.com/office/drawing/2014/chart" uri="{C3380CC4-5D6E-409C-BE32-E72D297353CC}">
              <c16:uniqueId val="{00000009-036F-417D-BF57-46D26C09966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649</c:v>
                </c:pt>
                <c:pt idx="5">
                  <c:v>725</c:v>
                </c:pt>
                <c:pt idx="8">
                  <c:v>775</c:v>
                </c:pt>
                <c:pt idx="11">
                  <c:v>819</c:v>
                </c:pt>
                <c:pt idx="14">
                  <c:v>871</c:v>
                </c:pt>
              </c:numCache>
            </c:numRef>
          </c:val>
          <c:extLst>
            <c:ext xmlns:c16="http://schemas.microsoft.com/office/drawing/2014/chart" uri="{C3380CC4-5D6E-409C-BE32-E72D297353CC}">
              <c16:uniqueId val="{00000000-4D63-46E0-A1D4-A07ABB5FE5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D63-46E0-A1D4-A07ABB5FE5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c:v>
                </c:pt>
                <c:pt idx="3">
                  <c:v>7</c:v>
                </c:pt>
                <c:pt idx="6">
                  <c:v>7</c:v>
                </c:pt>
                <c:pt idx="9">
                  <c:v>5</c:v>
                </c:pt>
                <c:pt idx="12">
                  <c:v>5</c:v>
                </c:pt>
              </c:numCache>
            </c:numRef>
          </c:val>
          <c:extLst>
            <c:ext xmlns:c16="http://schemas.microsoft.com/office/drawing/2014/chart" uri="{C3380CC4-5D6E-409C-BE32-E72D297353CC}">
              <c16:uniqueId val="{00000002-4D63-46E0-A1D4-A07ABB5FE5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60</c:v>
                </c:pt>
                <c:pt idx="3">
                  <c:v>61</c:v>
                </c:pt>
                <c:pt idx="6">
                  <c:v>60</c:v>
                </c:pt>
                <c:pt idx="9">
                  <c:v>60</c:v>
                </c:pt>
                <c:pt idx="12">
                  <c:v>60</c:v>
                </c:pt>
              </c:numCache>
            </c:numRef>
          </c:val>
          <c:extLst>
            <c:ext xmlns:c16="http://schemas.microsoft.com/office/drawing/2014/chart" uri="{C3380CC4-5D6E-409C-BE32-E72D297353CC}">
              <c16:uniqueId val="{00000003-4D63-46E0-A1D4-A07ABB5FE5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218</c:v>
                </c:pt>
                <c:pt idx="3">
                  <c:v>224</c:v>
                </c:pt>
                <c:pt idx="6">
                  <c:v>267</c:v>
                </c:pt>
                <c:pt idx="9">
                  <c:v>251</c:v>
                </c:pt>
                <c:pt idx="12">
                  <c:v>252</c:v>
                </c:pt>
              </c:numCache>
            </c:numRef>
          </c:val>
          <c:extLst>
            <c:ext xmlns:c16="http://schemas.microsoft.com/office/drawing/2014/chart" uri="{C3380CC4-5D6E-409C-BE32-E72D297353CC}">
              <c16:uniqueId val="{00000004-4D63-46E0-A1D4-A07ABB5FE5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63-46E0-A1D4-A07ABB5FE5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63-46E0-A1D4-A07ABB5FE5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643</c:v>
                </c:pt>
                <c:pt idx="3">
                  <c:v>717</c:v>
                </c:pt>
                <c:pt idx="6">
                  <c:v>710</c:v>
                </c:pt>
                <c:pt idx="9">
                  <c:v>740</c:v>
                </c:pt>
                <c:pt idx="12">
                  <c:v>803</c:v>
                </c:pt>
              </c:numCache>
            </c:numRef>
          </c:val>
          <c:extLst>
            <c:ext xmlns:c16="http://schemas.microsoft.com/office/drawing/2014/chart" uri="{C3380CC4-5D6E-409C-BE32-E72D297353CC}">
              <c16:uniqueId val="{00000007-4D63-46E0-A1D4-A07ABB5FE55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279</c:v>
                </c:pt>
                <c:pt idx="2">
                  <c:v>#N/A</c:v>
                </c:pt>
                <c:pt idx="3">
                  <c:v>#N/A</c:v>
                </c:pt>
                <c:pt idx="4">
                  <c:v>284</c:v>
                </c:pt>
                <c:pt idx="5">
                  <c:v>#N/A</c:v>
                </c:pt>
                <c:pt idx="6">
                  <c:v>#N/A</c:v>
                </c:pt>
                <c:pt idx="7">
                  <c:v>269</c:v>
                </c:pt>
                <c:pt idx="8">
                  <c:v>#N/A</c:v>
                </c:pt>
                <c:pt idx="9">
                  <c:v>#N/A</c:v>
                </c:pt>
                <c:pt idx="10">
                  <c:v>237</c:v>
                </c:pt>
                <c:pt idx="11">
                  <c:v>#N/A</c:v>
                </c:pt>
                <c:pt idx="12">
                  <c:v>#N/A</c:v>
                </c:pt>
                <c:pt idx="13">
                  <c:v>249</c:v>
                </c:pt>
                <c:pt idx="14">
                  <c:v>#N/A</c:v>
                </c:pt>
              </c:numCache>
            </c:numRef>
          </c:val>
          <c:smooth val="0"/>
          <c:extLst>
            <c:ext xmlns:c16="http://schemas.microsoft.com/office/drawing/2014/chart" uri="{C3380CC4-5D6E-409C-BE32-E72D297353CC}">
              <c16:uniqueId val="{00000008-4D63-46E0-A1D4-A07ABB5FE55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7523</c:v>
                </c:pt>
                <c:pt idx="5">
                  <c:v>7970</c:v>
                </c:pt>
                <c:pt idx="8">
                  <c:v>9000</c:v>
                </c:pt>
                <c:pt idx="11">
                  <c:v>9145</c:v>
                </c:pt>
                <c:pt idx="14">
                  <c:v>8820</c:v>
                </c:pt>
              </c:numCache>
            </c:numRef>
          </c:val>
          <c:extLst>
            <c:ext xmlns:c16="http://schemas.microsoft.com/office/drawing/2014/chart" uri="{C3380CC4-5D6E-409C-BE32-E72D297353CC}">
              <c16:uniqueId val="{00000000-0F1B-479C-B3DA-203AA7D524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F1B-479C-B3DA-203AA7D524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5798</c:v>
                </c:pt>
                <c:pt idx="5">
                  <c:v>6400</c:v>
                </c:pt>
                <c:pt idx="8">
                  <c:v>5620</c:v>
                </c:pt>
                <c:pt idx="11">
                  <c:v>6239</c:v>
                </c:pt>
                <c:pt idx="14">
                  <c:v>5911</c:v>
                </c:pt>
              </c:numCache>
            </c:numRef>
          </c:val>
          <c:extLst>
            <c:ext xmlns:c16="http://schemas.microsoft.com/office/drawing/2014/chart" uri="{C3380CC4-5D6E-409C-BE32-E72D297353CC}">
              <c16:uniqueId val="{00000002-0F1B-479C-B3DA-203AA7D524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1B-479C-B3DA-203AA7D524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1B-479C-B3DA-203AA7D524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41</c:v>
                </c:pt>
                <c:pt idx="3">
                  <c:v>28</c:v>
                </c:pt>
                <c:pt idx="6">
                  <c:v>27</c:v>
                </c:pt>
                <c:pt idx="9">
                  <c:v>24</c:v>
                </c:pt>
                <c:pt idx="12">
                  <c:v>64</c:v>
                </c:pt>
              </c:numCache>
            </c:numRef>
          </c:val>
          <c:extLst>
            <c:ext xmlns:c16="http://schemas.microsoft.com/office/drawing/2014/chart" uri="{C3380CC4-5D6E-409C-BE32-E72D297353CC}">
              <c16:uniqueId val="{00000005-0F1B-479C-B3DA-203AA7D524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612</c:v>
                </c:pt>
                <c:pt idx="3">
                  <c:v>607</c:v>
                </c:pt>
                <c:pt idx="6">
                  <c:v>618</c:v>
                </c:pt>
                <c:pt idx="9">
                  <c:v>640</c:v>
                </c:pt>
                <c:pt idx="12">
                  <c:v>670</c:v>
                </c:pt>
              </c:numCache>
            </c:numRef>
          </c:val>
          <c:extLst>
            <c:ext xmlns:c16="http://schemas.microsoft.com/office/drawing/2014/chart" uri="{C3380CC4-5D6E-409C-BE32-E72D297353CC}">
              <c16:uniqueId val="{00000006-0F1B-479C-B3DA-203AA7D524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293</c:v>
                </c:pt>
                <c:pt idx="3">
                  <c:v>234</c:v>
                </c:pt>
                <c:pt idx="6">
                  <c:v>175</c:v>
                </c:pt>
                <c:pt idx="9">
                  <c:v>118</c:v>
                </c:pt>
                <c:pt idx="12">
                  <c:v>123</c:v>
                </c:pt>
              </c:numCache>
            </c:numRef>
          </c:val>
          <c:extLst>
            <c:ext xmlns:c16="http://schemas.microsoft.com/office/drawing/2014/chart" uri="{C3380CC4-5D6E-409C-BE32-E72D297353CC}">
              <c16:uniqueId val="{00000007-0F1B-479C-B3DA-203AA7D524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3890</c:v>
                </c:pt>
                <c:pt idx="3">
                  <c:v>3402</c:v>
                </c:pt>
                <c:pt idx="6">
                  <c:v>3212</c:v>
                </c:pt>
                <c:pt idx="9">
                  <c:v>3025</c:v>
                </c:pt>
                <c:pt idx="12">
                  <c:v>2916</c:v>
                </c:pt>
              </c:numCache>
            </c:numRef>
          </c:val>
          <c:extLst>
            <c:ext xmlns:c16="http://schemas.microsoft.com/office/drawing/2014/chart" uri="{C3380CC4-5D6E-409C-BE32-E72D297353CC}">
              <c16:uniqueId val="{00000008-0F1B-479C-B3DA-203AA7D524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19</c:v>
                </c:pt>
                <c:pt idx="3">
                  <c:v>15</c:v>
                </c:pt>
                <c:pt idx="6">
                  <c:v>10</c:v>
                </c:pt>
                <c:pt idx="9">
                  <c:v>8</c:v>
                </c:pt>
                <c:pt idx="12">
                  <c:v>5</c:v>
                </c:pt>
              </c:numCache>
            </c:numRef>
          </c:val>
          <c:extLst>
            <c:ext xmlns:c16="http://schemas.microsoft.com/office/drawing/2014/chart" uri="{C3380CC4-5D6E-409C-BE32-E72D297353CC}">
              <c16:uniqueId val="{00000009-0F1B-479C-B3DA-203AA7D524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8652</c:v>
                </c:pt>
                <c:pt idx="3">
                  <c:v>9459</c:v>
                </c:pt>
                <c:pt idx="6">
                  <c:v>11025</c:v>
                </c:pt>
                <c:pt idx="9">
                  <c:v>11495</c:v>
                </c:pt>
                <c:pt idx="12">
                  <c:v>11223</c:v>
                </c:pt>
              </c:numCache>
            </c:numRef>
          </c:val>
          <c:extLst>
            <c:ext xmlns:c16="http://schemas.microsoft.com/office/drawing/2014/chart" uri="{C3380CC4-5D6E-409C-BE32-E72D297353CC}">
              <c16:uniqueId val="{0000000A-0F1B-479C-B3DA-203AA7D5242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186</c:v>
                </c:pt>
                <c:pt idx="2">
                  <c:v>#N/A</c:v>
                </c:pt>
                <c:pt idx="3">
                  <c:v>#N/A</c:v>
                </c:pt>
                <c:pt idx="4">
                  <c:v>0</c:v>
                </c:pt>
                <c:pt idx="5">
                  <c:v>#N/A</c:v>
                </c:pt>
                <c:pt idx="6">
                  <c:v>#N/A</c:v>
                </c:pt>
                <c:pt idx="7">
                  <c:v>447</c:v>
                </c:pt>
                <c:pt idx="8">
                  <c:v>#N/A</c:v>
                </c:pt>
                <c:pt idx="9">
                  <c:v>#N/A</c:v>
                </c:pt>
                <c:pt idx="10">
                  <c:v>0</c:v>
                </c:pt>
                <c:pt idx="11">
                  <c:v>#N/A</c:v>
                </c:pt>
                <c:pt idx="12">
                  <c:v>#N/A</c:v>
                </c:pt>
                <c:pt idx="13">
                  <c:v>270</c:v>
                </c:pt>
                <c:pt idx="14">
                  <c:v>#N/A</c:v>
                </c:pt>
              </c:numCache>
            </c:numRef>
          </c:val>
          <c:smooth val="0"/>
          <c:extLst>
            <c:ext xmlns:c16="http://schemas.microsoft.com/office/drawing/2014/chart" uri="{C3380CC4-5D6E-409C-BE32-E72D297353CC}">
              <c16:uniqueId val="{0000000B-0F1B-479C-B3DA-203AA7D5242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789</c:v>
                </c:pt>
                <c:pt idx="1">
                  <c:v>939</c:v>
                </c:pt>
                <c:pt idx="2">
                  <c:v>915</c:v>
                </c:pt>
              </c:numCache>
            </c:numRef>
          </c:val>
          <c:extLst>
            <c:ext xmlns:c16="http://schemas.microsoft.com/office/drawing/2014/chart" uri="{C3380CC4-5D6E-409C-BE32-E72D297353CC}">
              <c16:uniqueId val="{00000000-7F32-4612-B73F-74597C8FA04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912</c:v>
                </c:pt>
                <c:pt idx="1">
                  <c:v>1377</c:v>
                </c:pt>
                <c:pt idx="2">
                  <c:v>1612</c:v>
                </c:pt>
              </c:numCache>
            </c:numRef>
          </c:val>
          <c:extLst>
            <c:ext xmlns:c16="http://schemas.microsoft.com/office/drawing/2014/chart" uri="{C3380CC4-5D6E-409C-BE32-E72D297353CC}">
              <c16:uniqueId val="{00000001-7F32-4612-B73F-74597C8FA04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3961</c:v>
                </c:pt>
                <c:pt idx="1">
                  <c:v>4012</c:v>
                </c:pt>
                <c:pt idx="2">
                  <c:v>3534</c:v>
                </c:pt>
              </c:numCache>
            </c:numRef>
          </c:val>
          <c:extLst>
            <c:ext xmlns:c16="http://schemas.microsoft.com/office/drawing/2014/chart" uri="{C3380CC4-5D6E-409C-BE32-E72D297353CC}">
              <c16:uniqueId val="{00000002-7F32-4612-B73F-74597C8FA04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・近年実施した公共施設の更新等に係る借入により、</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元利償還金が増加傾向となっている。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・また、公営企業が実施した施設整備に係る元利償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還金に対する一般会計繰出金も高止まりの状況と</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・今後の事業実施に当たっては、事業の選択と集中</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を徹底、事業規模や事業費の精査、将来の財政リ</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スクの低減を図っていくことが重要である。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・満期一括償還に向けた積立ては行っていない。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・満期一括償還の借入れは行っていないものの、</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将来の財政健全化対策として任意繰上償還を実施</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しており、その財源として活用するため一定額を</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確保している状況である。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・令和６年度は地方債残高が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減少した一方で、第３セクター等の負債額等</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負担見込額が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168.1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％）増加したこと</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などにより将来負担額が減少したことに対し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充当可能財源等となる基金が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％）減少したことなどにより、将来負担</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額が充当可能財源を上回ったため、将来負担比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率は「比率なし」から「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岩手県葛巻町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・令和６年度は、減債基金が</a:t>
          </a:r>
          <a:r>
            <a:rPr kumimoji="1" lang="en-US"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235</a:t>
          </a:r>
          <a:r>
            <a:rPr kumimoji="1"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百万円の増となった一方で、財政調整基金が</a:t>
          </a:r>
          <a:r>
            <a:rPr kumimoji="1" lang="en-US"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百万円、その他特定目的基金が</a:t>
          </a:r>
          <a:r>
            <a:rPr kumimoji="1" lang="en-US"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478</a:t>
          </a:r>
          <a:r>
            <a:rPr kumimoji="1"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百万円の減と</a:t>
          </a:r>
          <a:endParaRPr kumimoji="1" lang="en-US"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なったことから、基金全体で前年度比</a:t>
          </a:r>
          <a:r>
            <a:rPr kumimoji="1" lang="en-US"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267</a:t>
          </a:r>
          <a:r>
            <a:rPr kumimoji="1"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百万円減の</a:t>
          </a:r>
          <a:r>
            <a:rPr kumimoji="1" lang="en-US"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6,060</a:t>
          </a:r>
          <a:r>
            <a:rPr kumimoji="1"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・歳入の約８割を地方交付税などの依存財源に頼らざるを得ない当町の財政構造にあっては、国の地方財政措置の変更等の影響</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を大きく受けることから、行政サービスの水準を維持し町政発展に向けて必要な事業を展開するために、一定額の基金を確保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し備えておくことは、今後の安定的な行財政運営に資するものであると認識している。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・人口減少対策や地方創生施策、公共施設の老朽化対策など、今後取り組まなければならない行政課題が様々あることから、</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各事業の実施に係る財政需要は更に増大していくことが予測されるため、町税をはじめとした自主財源の確保に努めるほか、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将来負担に備えて基金を積増すなどの財源確保策を講じておくことが、安定的な行財政運営に必要である。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・公共施設等整備基金：町が行う公共施設等の整備に要する経費の財源に充てるため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・地域づくり振興基金：町の歴史、伝統、文化及び産業等を活かした特色ある地域づくりを推進と、地域を支える人材育成に</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・生きがい長寿基金：民間団体が行う先導的事業（在宅福祉、健康づくり、ボランティア活動の活発化等）に対する助成等の</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財源に充てるため</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・公共施設等整備基金で、庁舎等建設事業の起債対象外となる経費へ充当したほか、病院事業や水道事業などの公営企業が実施</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した大規模事業に係る企業債の償還財源として充当したことから</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555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百万円の減などにより、全体で</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478</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・特定目的基金の大半を占める公共施設等整備基金については、起債対象外となる非適債経費の部分に直接充当のほか、公共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施設整備など特にも大規模なハード事業に充てた地方債の償還財源として充当することを想定しているところである。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・地域づくり振興基金は毎年度各種ソフト事業に充当しているところであり、繰越金等の余剰財源が生じた際は積立てを行い、</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一定水準の基金残高を確保するよう運用しているものである。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・特定目的基金全体として、中期的には逓減していく見込みであるものの、過去に整備した公共施設等の更新が集中してくる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ことを予め想定し、計画的に施設更新が実施できるよう、綿密な資金計画のもと、将来の財政負担を予め想定した上で、</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運用していく必要がある。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・普通交付税の追加交付などを活用し積み立たてた一方で、国の経済対策事業や町単独の経済対策事業の財源としたほか、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災害復旧事業や会計年度任用職員の勤務形態変更、人勧に伴う給与改定等に対応する際に生じた財源不足に対して、</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基金の目的に即した形で取り崩したことから、基金残高が減となった。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・財政力指数が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0.17</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（Ｒ６）と財政基盤が脆弱であることから、社会情勢の変動や災害対応などに備え、標準財政規模の</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程度の額を目安に積み立てている。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・財政の健全性の観点から任意繰上償還財源として取り崩した一方で、純繰越金などの余剰財源や普通交付税の追加交付などを</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活用し積み立てたことから、基金残高が増となった。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・満期一括償還の借入れは行っていないものの、将来の財政健全化対策として任意繰上償還を実施しており、その財源として</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活用するため一定額を確保している状況である。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・また、町では将来の償還に備え、地方債借入残高の</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％程度を目安に積み立てている。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5,293
5,258
434.96
7,794,038
7,046,662
324,441
4,488,834
11,222,653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・過疎化による人口減少や少子高齢化が進行し、全国平均を上回る高齢化率（令和６</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年度末</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51.1</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％、前年同期比＋</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0.6</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ポイント）に加え、町内に企業が少ないことなどに</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より財政基盤が弱く、類似団体の中でも最下層に位置している。</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・産業振興による町税収入の増加を図るなど、自主財源の確保と行政のさらなる効率化</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に努め、財政の健全化を図る。</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96157</xdr:rowOff>
    </xdr:from>
    <xdr:to>
      <xdr:col>23</xdr:col>
      <xdr:colOff>133350</xdr:colOff>
      <xdr:row>44</xdr:row>
      <xdr:rowOff>107648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399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96157</xdr:rowOff>
    </xdr:from>
    <xdr:to>
      <xdr:col>19</xdr:col>
      <xdr:colOff>133350</xdr:colOff>
      <xdr:row>44</xdr:row>
      <xdr:rowOff>107648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6399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107648</xdr:rowOff>
    </xdr:from>
    <xdr:to>
      <xdr:col>15</xdr:col>
      <xdr:colOff>82550</xdr:colOff>
      <xdr:row>44</xdr:row>
      <xdr:rowOff>107648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107648</xdr:rowOff>
    </xdr:from>
    <xdr:to>
      <xdr:col>11</xdr:col>
      <xdr:colOff>31750</xdr:colOff>
      <xdr:row>44</xdr:row>
      <xdr:rowOff>119138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65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56848</xdr:rowOff>
    </xdr:from>
    <xdr:to>
      <xdr:col>23</xdr:col>
      <xdr:colOff>184150</xdr:colOff>
      <xdr:row>44</xdr:row>
      <xdr:rowOff>158448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124175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9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45357</xdr:rowOff>
    </xdr:from>
    <xdr:to>
      <xdr:col>19</xdr:col>
      <xdr:colOff>184150</xdr:colOff>
      <xdr:row>44</xdr:row>
      <xdr:rowOff>146957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56848</xdr:rowOff>
    </xdr:from>
    <xdr:to>
      <xdr:col>15</xdr:col>
      <xdr:colOff>133350</xdr:colOff>
      <xdr:row>44</xdr:row>
      <xdr:rowOff>158448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143225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56848</xdr:rowOff>
    </xdr:from>
    <xdr:to>
      <xdr:col>11</xdr:col>
      <xdr:colOff>82550</xdr:colOff>
      <xdr:row>44</xdr:row>
      <xdr:rowOff>158448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143225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68338</xdr:rowOff>
    </xdr:from>
    <xdr:to>
      <xdr:col>7</xdr:col>
      <xdr:colOff>31750</xdr:colOff>
      <xdr:row>44</xdr:row>
      <xdr:rowOff>169938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154715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・経常一般財源等収入額が前年度比</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205</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％）の増となった一方で、扶助費</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の増などにより経常的経費充当一般財源が前年度比</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245</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6.4</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％）の増となり、</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経常収支比率は前年度比</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ポイントの上昇となった。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・今後は、公債費や老朽化した施設の維持補修費の増加などにより、経常収支比率が</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増加していく見込みであることから、引き続き、職員定数や公共施設の適正な管理</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に努め、経常的経費の抑制を図っていく必要がある。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87630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8804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64</xdr:row>
      <xdr:rowOff>15240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5370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61</xdr:row>
      <xdr:rowOff>162814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5370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162814</xdr:rowOff>
    </xdr:from>
    <xdr:to>
      <xdr:col>11</xdr:col>
      <xdr:colOff>31750</xdr:colOff>
      <xdr:row>63</xdr:row>
      <xdr:rowOff>3302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21264"/>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8907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44450</xdr:rowOff>
    </xdr:from>
    <xdr:to>
      <xdr:col>15</xdr:col>
      <xdr:colOff>133350</xdr:colOff>
      <xdr:row>61</xdr:row>
      <xdr:rowOff>146050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112014</xdr:rowOff>
    </xdr:from>
    <xdr:to>
      <xdr:col>11</xdr:col>
      <xdr:colOff>82550</xdr:colOff>
      <xdr:row>62</xdr:row>
      <xdr:rowOff>42164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52341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3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123952</xdr:rowOff>
    </xdr:from>
    <xdr:to>
      <xdr:col>7</xdr:col>
      <xdr:colOff>31750</xdr:colOff>
      <xdr:row>63</xdr:row>
      <xdr:rowOff>54102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64279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[407,177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・年度中の給与改定や時間外勤務の増などにより、人件費が前年度比</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7.1</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の増となったほか、戸籍システム等改修業務や自動車購入費の増などにより、物件費</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が前年度比</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66</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6.9</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％）の増となったことに伴い、１人当たりの人件費・物件費</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の額は前年度と比較し増となった。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・類似団体と同水準で推移しているが、効率的な財政運営に努め、人件費及び物件費の</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抑制に努めていく必要がある。</a:t>
          </a:r>
          <a:endParaRPr kumimoji="1" lang="ja-JP" altLang="en-US" sz="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49437</xdr:rowOff>
    </xdr:from>
    <xdr:to>
      <xdr:col>23</xdr:col>
      <xdr:colOff>133350</xdr:colOff>
      <xdr:row>83</xdr:row>
      <xdr:rowOff>150668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279787"/>
          <a:ext cx="838200" cy="10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79794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152076</xdr:rowOff>
    </xdr:from>
    <xdr:to>
      <xdr:col>19</xdr:col>
      <xdr:colOff>133350</xdr:colOff>
      <xdr:row>83</xdr:row>
      <xdr:rowOff>49437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210976"/>
          <a:ext cx="889000" cy="6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106394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93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150696</xdr:rowOff>
    </xdr:from>
    <xdr:to>
      <xdr:col>15</xdr:col>
      <xdr:colOff>82550</xdr:colOff>
      <xdr:row>82</xdr:row>
      <xdr:rowOff>152076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209596"/>
          <a:ext cx="889000" cy="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84513</xdr:rowOff>
    </xdr:from>
    <xdr:to>
      <xdr:col>11</xdr:col>
      <xdr:colOff>31750</xdr:colOff>
      <xdr:row>82</xdr:row>
      <xdr:rowOff>150696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143413"/>
          <a:ext cx="889000" cy="6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99868</xdr:rowOff>
    </xdr:from>
    <xdr:to>
      <xdr:col>23</xdr:col>
      <xdr:colOff>184150</xdr:colOff>
      <xdr:row>84</xdr:row>
      <xdr:rowOff>30018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3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71945</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302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170087</xdr:rowOff>
    </xdr:from>
    <xdr:to>
      <xdr:col>19</xdr:col>
      <xdr:colOff>184150</xdr:colOff>
      <xdr:row>83</xdr:row>
      <xdr:rowOff>100237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2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85014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31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101276</xdr:rowOff>
    </xdr:from>
    <xdr:to>
      <xdr:col>15</xdr:col>
      <xdr:colOff>133350</xdr:colOff>
      <xdr:row>83</xdr:row>
      <xdr:rowOff>31426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16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41603</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2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99896</xdr:rowOff>
    </xdr:from>
    <xdr:to>
      <xdr:col>11</xdr:col>
      <xdr:colOff>82550</xdr:colOff>
      <xdr:row>83</xdr:row>
      <xdr:rowOff>30046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1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40223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33713</xdr:rowOff>
    </xdr:from>
    <xdr:to>
      <xdr:col>7</xdr:col>
      <xdr:colOff>31750</xdr:colOff>
      <xdr:row>82</xdr:row>
      <xdr:rowOff>135313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9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145490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86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・類似団体平均と同水準となっている。引き続き、適正な給与水準となるよう留意して</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いく必要がある。</a:t>
          </a:r>
          <a:endParaRPr kumimoji="1" lang="ja-JP" altLang="en-US" sz="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149578</xdr:rowOff>
    </xdr:from>
    <xdr:to>
      <xdr:col>81</xdr:col>
      <xdr:colOff>44450</xdr:colOff>
      <xdr:row>85</xdr:row>
      <xdr:rowOff>45155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551378"/>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149578</xdr:rowOff>
    </xdr:from>
    <xdr:to>
      <xdr:col>77</xdr:col>
      <xdr:colOff>44450</xdr:colOff>
      <xdr:row>85</xdr:row>
      <xdr:rowOff>71966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551378"/>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45155</xdr:rowOff>
    </xdr:from>
    <xdr:to>
      <xdr:col>72</xdr:col>
      <xdr:colOff>203200</xdr:colOff>
      <xdr:row>85</xdr:row>
      <xdr:rowOff>71966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6184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45155</xdr:rowOff>
    </xdr:from>
    <xdr:to>
      <xdr:col>68</xdr:col>
      <xdr:colOff>152400</xdr:colOff>
      <xdr:row>86</xdr:row>
      <xdr:rowOff>34572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618405"/>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137882</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53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98778</xdr:rowOff>
    </xdr:from>
    <xdr:to>
      <xdr:col>77</xdr:col>
      <xdr:colOff>95250</xdr:colOff>
      <xdr:row>85</xdr:row>
      <xdr:rowOff>28928</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165805</xdr:rowOff>
    </xdr:from>
    <xdr:to>
      <xdr:col>68</xdr:col>
      <xdr:colOff>203200</xdr:colOff>
      <xdr:row>85</xdr:row>
      <xdr:rowOff>95955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70149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・行政改革大綱に掲げた職員削減の目標達成に向けて取り組んできた結果、大幅に数値</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を改善（Ｈ</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16.01</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人→Ｈ</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12.26</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人）したが、近年は人口の減少や、再任用職員</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の雇用などにより、人口</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人当たりの職員数は増加傾向にあり、類似団体と同規模</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程度の職員数となっている。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・令和５年度から定年延長が段階的に開始されており、安定的な行政サービスを提供</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していくためには、計画的に新規職員を採用していく必要もあることから、引き続き、</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組織の簡素合理化、事務の効率化、民間委託などに取り組み、適正な定員管理に努め</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ていく必要がある。</a:t>
          </a:r>
          <a:endPar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127712</xdr:rowOff>
    </xdr:from>
    <xdr:to>
      <xdr:col>81</xdr:col>
      <xdr:colOff>44450</xdr:colOff>
      <xdr:row>60</xdr:row>
      <xdr:rowOff>131090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414712"/>
          <a:ext cx="8382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119025</xdr:rowOff>
    </xdr:from>
    <xdr:to>
      <xdr:col>77</xdr:col>
      <xdr:colOff>44450</xdr:colOff>
      <xdr:row>60</xdr:row>
      <xdr:rowOff>127712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406025"/>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91034</xdr:rowOff>
    </xdr:from>
    <xdr:to>
      <xdr:col>72</xdr:col>
      <xdr:colOff>203200</xdr:colOff>
      <xdr:row>60</xdr:row>
      <xdr:rowOff>119025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378034"/>
          <a:ext cx="889000" cy="2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73660</xdr:rowOff>
    </xdr:from>
    <xdr:to>
      <xdr:col>68</xdr:col>
      <xdr:colOff>152400</xdr:colOff>
      <xdr:row>60</xdr:row>
      <xdr:rowOff>91034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60660"/>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80290</xdr:rowOff>
    </xdr:from>
    <xdr:to>
      <xdr:col>81</xdr:col>
      <xdr:colOff>95250</xdr:colOff>
      <xdr:row>61</xdr:row>
      <xdr:rowOff>10440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3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96817</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21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76912</xdr:rowOff>
    </xdr:from>
    <xdr:to>
      <xdr:col>77</xdr:col>
      <xdr:colOff>95250</xdr:colOff>
      <xdr:row>61</xdr:row>
      <xdr:rowOff>7062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6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163289</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450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68225</xdr:rowOff>
    </xdr:from>
    <xdr:to>
      <xdr:col>73</xdr:col>
      <xdr:colOff>44450</xdr:colOff>
      <xdr:row>60</xdr:row>
      <xdr:rowOff>169825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154602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4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40234</xdr:rowOff>
    </xdr:from>
    <xdr:to>
      <xdr:col>68</xdr:col>
      <xdr:colOff>203200</xdr:colOff>
      <xdr:row>60</xdr:row>
      <xdr:rowOff>141834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2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152011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09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22860</xdr:rowOff>
    </xdr:from>
    <xdr:to>
      <xdr:col>64</xdr:col>
      <xdr:colOff>152400</xdr:colOff>
      <xdr:row>60</xdr:row>
      <xdr:rowOff>124460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109237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・元利償還金の</a:t>
          </a:r>
          <a:r>
            <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62</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r>
            <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8.4</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％）増加など分母の増加に対し、普通交付税の</a:t>
          </a:r>
          <a:r>
            <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156</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4.5</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％）増加などによる分子の増加が大きく上回ったことにより、前年度比</a:t>
          </a:r>
          <a:r>
            <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0.3</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ポイ</a:t>
          </a:r>
          <a:endPar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ント改善した。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・償還に係る措置期間終了後は、当該比率が増加していく推計であることから、引き</a:t>
          </a:r>
          <a:endPar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続き、事業の選択と集中により、将来世代に過度な財政負担を強いることがないよう、</a:t>
          </a:r>
          <a:endPar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町債の適正発行に努めていく必要がある。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107421</xdr:rowOff>
    </xdr:from>
    <xdr:to>
      <xdr:col>81</xdr:col>
      <xdr:colOff>44450</xdr:colOff>
      <xdr:row>39</xdr:row>
      <xdr:rowOff>137583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793971"/>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40</xdr:row>
      <xdr:rowOff>16404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824133"/>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16404</xdr:rowOff>
    </xdr:from>
    <xdr:to>
      <xdr:col>72</xdr:col>
      <xdr:colOff>203200</xdr:colOff>
      <xdr:row>40</xdr:row>
      <xdr:rowOff>56621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74404"/>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56621</xdr:rowOff>
    </xdr:from>
    <xdr:to>
      <xdr:col>68</xdr:col>
      <xdr:colOff>152400</xdr:colOff>
      <xdr:row>40</xdr:row>
      <xdr:rowOff>66675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146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56621</xdr:rowOff>
    </xdr:from>
    <xdr:to>
      <xdr:col>81</xdr:col>
      <xdr:colOff>95250</xdr:colOff>
      <xdr:row>39</xdr:row>
      <xdr:rowOff>158221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4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73148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8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137054</xdr:rowOff>
    </xdr:from>
    <xdr:to>
      <xdr:col>73</xdr:col>
      <xdr:colOff>44450</xdr:colOff>
      <xdr:row>40</xdr:row>
      <xdr:rowOff>67204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2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77381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9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5821</xdr:rowOff>
    </xdr:from>
    <xdr:to>
      <xdr:col>68</xdr:col>
      <xdr:colOff>203200</xdr:colOff>
      <xdr:row>40</xdr:row>
      <xdr:rowOff>107421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6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117598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3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15875</xdr:rowOff>
    </xdr:from>
    <xdr:to>
      <xdr:col>64</xdr:col>
      <xdr:colOff>152400</xdr:colOff>
      <xdr:row>40</xdr:row>
      <xdr:rowOff>117475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127652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・地方債の残高が</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272</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％）減少した一方で、第３セクター等の負債額等負担</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見込額が</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168.1</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％）増加したことなどにより、将来負担額は横ばいで推移</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したことに対し、充当可能財源等となる基金が</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328</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5.3</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％）減少したことなど</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により、前年度の「比率なし」から「</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・将来世代に過度な財政負担を強いることがないよう、町債の適正発行及び基金等を</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活用した繰上償還に努めていく必要がある。</a:t>
          </a:r>
          <a:endPar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118594</xdr:rowOff>
    </xdr:from>
    <xdr:to>
      <xdr:col>81</xdr:col>
      <xdr:colOff>95250</xdr:colOff>
      <xdr:row>14</xdr:row>
      <xdr:rowOff>48744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34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90671</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31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9192</xdr:rowOff>
    </xdr:from>
    <xdr:to>
      <xdr:col>73</xdr:col>
      <xdr:colOff>44450</xdr:colOff>
      <xdr:row>14</xdr:row>
      <xdr:rowOff>110792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40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95569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49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96762</xdr:rowOff>
    </xdr:from>
    <xdr:to>
      <xdr:col>64</xdr:col>
      <xdr:colOff>152400</xdr:colOff>
      <xdr:row>14</xdr:row>
      <xdr:rowOff>26912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3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11689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411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5,293
5,258
434.96
7,794,038
7,046,662
324,441
4,488,834
11,222,653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・前年度比</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0.6</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ポイントの増となった一方で、類似団体平均を</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下回っている状況である。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・給与改定や時間外勤務手当の増などが要因であり、引き続き、職員定数管</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理の徹底を図り、効率的な財政運営に努める。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127000</xdr:rowOff>
    </xdr:from>
    <xdr:to>
      <xdr:col>24</xdr:col>
      <xdr:colOff>25400</xdr:colOff>
      <xdr:row>34</xdr:row>
      <xdr:rowOff>166189</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5630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32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74749</xdr:rowOff>
    </xdr:from>
    <xdr:to>
      <xdr:col>19</xdr:col>
      <xdr:colOff>187325</xdr:colOff>
      <xdr:row>34</xdr:row>
      <xdr:rowOff>127000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0404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74749</xdr:rowOff>
    </xdr:from>
    <xdr:to>
      <xdr:col>15</xdr:col>
      <xdr:colOff>98425</xdr:colOff>
      <xdr:row>34</xdr:row>
      <xdr:rowOff>81280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9040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81280</xdr:rowOff>
    </xdr:from>
    <xdr:to>
      <xdr:col>11</xdr:col>
      <xdr:colOff>9525</xdr:colOff>
      <xdr:row>34</xdr:row>
      <xdr:rowOff>107406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105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115389</xdr:rowOff>
    </xdr:from>
    <xdr:to>
      <xdr:col>24</xdr:col>
      <xdr:colOff>76200</xdr:colOff>
      <xdr:row>35</xdr:row>
      <xdr:rowOff>45539</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131916</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8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76200</xdr:rowOff>
    </xdr:from>
    <xdr:to>
      <xdr:col>20</xdr:col>
      <xdr:colOff>38100</xdr:colOff>
      <xdr:row>35</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23949</xdr:rowOff>
    </xdr:from>
    <xdr:to>
      <xdr:col>15</xdr:col>
      <xdr:colOff>149225</xdr:colOff>
      <xdr:row>34</xdr:row>
      <xdr:rowOff>125549</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5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135726</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2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30480</xdr:rowOff>
    </xdr:from>
    <xdr:to>
      <xdr:col>11</xdr:col>
      <xdr:colOff>60325</xdr:colOff>
      <xdr:row>34</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142257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56606</xdr:rowOff>
    </xdr:from>
    <xdr:to>
      <xdr:col>6</xdr:col>
      <xdr:colOff>171450</xdr:colOff>
      <xdr:row>34</xdr:row>
      <xdr:rowOff>158206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8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168383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5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・前年度比</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ポイントの増となり、類似団体平均を</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ポイント上回って</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・戸籍システム等改修業務や自動車購入費の増などが要因であることから、</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今後も事務事業の効率化を図り、物件費全般の削減に努めていく必要が</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155575</xdr:rowOff>
    </xdr:from>
    <xdr:to>
      <xdr:col>82</xdr:col>
      <xdr:colOff>107950</xdr:colOff>
      <xdr:row>18</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307022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17</xdr:row>
      <xdr:rowOff>155575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30226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22225</xdr:rowOff>
    </xdr:from>
    <xdr:to>
      <xdr:col>73</xdr:col>
      <xdr:colOff>180975</xdr:colOff>
      <xdr:row>17</xdr:row>
      <xdr:rowOff>107950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9368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136525</xdr:rowOff>
    </xdr:from>
    <xdr:to>
      <xdr:col>69</xdr:col>
      <xdr:colOff>92075</xdr:colOff>
      <xdr:row>17</xdr:row>
      <xdr:rowOff>22225</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8797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83202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104775</xdr:rowOff>
    </xdr:from>
    <xdr:to>
      <xdr:col>78</xdr:col>
      <xdr:colOff>120650</xdr:colOff>
      <xdr:row>18</xdr:row>
      <xdr:rowOff>34925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0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19702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105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142875</xdr:rowOff>
    </xdr:from>
    <xdr:to>
      <xdr:col>69</xdr:col>
      <xdr:colOff>142875</xdr:colOff>
      <xdr:row>17</xdr:row>
      <xdr:rowOff>73025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8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57802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9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85725</xdr:rowOff>
    </xdr:from>
    <xdr:to>
      <xdr:col>65</xdr:col>
      <xdr:colOff>53975</xdr:colOff>
      <xdr:row>17</xdr:row>
      <xdr:rowOff>15875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8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652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・前年度比</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ポイントの増となり、類似団体平均を</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ポイント上回って</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・補装具費や障害福祉サービス費等の障害者自立支援給付事業などの増が</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要因であり、今後、財政運営を圧迫する要因とならないよう経常経費の</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推移に注視していく必要がある。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31750</xdr:rowOff>
    </xdr:from>
    <xdr:to>
      <xdr:col>24</xdr:col>
      <xdr:colOff>25400</xdr:colOff>
      <xdr:row>59</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63295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56</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499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146050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50800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133350</xdr:rowOff>
    </xdr:from>
    <xdr:to>
      <xdr:col>24</xdr:col>
      <xdr:colOff>76200</xdr:colOff>
      <xdr:row>59</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105427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・前年度比</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0.8</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ポイントの減となった一方で、類似団体平均を</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上回っている状況である。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・企業債元利償還金</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の減</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などにより繰出金が前年度比</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101</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21.1</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の減となったほか、積立金が前年度比</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403</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36.7</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％）の減が主な要</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因である。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111760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9949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168910</xdr:rowOff>
    </xdr:from>
    <xdr:to>
      <xdr:col>78</xdr:col>
      <xdr:colOff>69850</xdr:colOff>
      <xdr:row>58</xdr:row>
      <xdr:rowOff>111760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99415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57</xdr:row>
      <xdr:rowOff>168910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9933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59</xdr:row>
      <xdr:rowOff>69850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99339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60960</xdr:rowOff>
    </xdr:from>
    <xdr:to>
      <xdr:col>78</xdr:col>
      <xdr:colOff>120650</xdr:colOff>
      <xdr:row>58</xdr:row>
      <xdr:rowOff>162560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147337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1009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118110</xdr:rowOff>
    </xdr:from>
    <xdr:to>
      <xdr:col>74</xdr:col>
      <xdr:colOff>31750</xdr:colOff>
      <xdr:row>58</xdr:row>
      <xdr:rowOff>48260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58437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50817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・前年度比</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ポイントの減となり、類似団体平均を</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ポイント下回って</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・人口減少対策及び物価高騰対策に係る各種助成事業や町立病院運営に係る</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補助金などにより、引き続き補助費が高い水準で推移する見込みであるが、</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対象事業を精査し、経費の増嵩抑制を図ることが必要である。</a:t>
          </a: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36</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1632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xdr:rowOff>
    </xdr:from>
    <xdr:to>
      <xdr:col>78</xdr:col>
      <xdr:colOff>69850</xdr:colOff>
      <xdr:row>36</xdr:row>
      <xdr:rowOff>115570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07735"/>
          <a:ext cx="8890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xdr:rowOff>
    </xdr:from>
    <xdr:to>
      <xdr:col>73</xdr:col>
      <xdr:colOff>180975</xdr:colOff>
      <xdr:row>35</xdr:row>
      <xdr:rowOff>86995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00773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86995</xdr:rowOff>
    </xdr:from>
    <xdr:to>
      <xdr:col>69</xdr:col>
      <xdr:colOff>92075</xdr:colOff>
      <xdr:row>35</xdr:row>
      <xdr:rowOff>155575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8774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81297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64770</xdr:rowOff>
    </xdr:from>
    <xdr:to>
      <xdr:col>78</xdr:col>
      <xdr:colOff>120650</xdr:colOff>
      <xdr:row>36</xdr:row>
      <xdr:rowOff>166370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151147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2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127635</xdr:rowOff>
    </xdr:from>
    <xdr:to>
      <xdr:col>74</xdr:col>
      <xdr:colOff>31750</xdr:colOff>
      <xdr:row>35</xdr:row>
      <xdr:rowOff>57785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67962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2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36195</xdr:rowOff>
    </xdr:from>
    <xdr:to>
      <xdr:col>69</xdr:col>
      <xdr:colOff>142875</xdr:colOff>
      <xdr:row>35</xdr:row>
      <xdr:rowOff>137795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3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122572</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12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104775</xdr:rowOff>
    </xdr:from>
    <xdr:to>
      <xdr:col>65</xdr:col>
      <xdr:colOff>53975</xdr:colOff>
      <xdr:row>36</xdr:row>
      <xdr:rowOff>34925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19702</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・前年度比</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0.6</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ポイントの増となった一方で、類似団体平均を</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下回っている状況である。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・Ｈ</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より大型普通建設事業が増加したことに伴い新規地方債の発行額が</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増加し、借入残高も増加している。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・地方債償還に係る措置期間終了後は毎年度の公債費が増加していく推計</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であることから、引き続き、事業の選択と集中により、将来世代に過度</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な財政負担を強いることがないよう努める。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130811</xdr:rowOff>
    </xdr:from>
    <xdr:to>
      <xdr:col>24</xdr:col>
      <xdr:colOff>25400</xdr:colOff>
      <xdr:row>76</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1610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107950</xdr:rowOff>
    </xdr:from>
    <xdr:to>
      <xdr:col>19</xdr:col>
      <xdr:colOff>187325</xdr:colOff>
      <xdr:row>76</xdr:row>
      <xdr:rowOff>130811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1381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107950</xdr:rowOff>
    </xdr:from>
    <xdr:to>
      <xdr:col>15</xdr:col>
      <xdr:colOff>98425</xdr:colOff>
      <xdr:row>76</xdr:row>
      <xdr:rowOff>127000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13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92711</xdr:rowOff>
    </xdr:from>
    <xdr:to>
      <xdr:col>11</xdr:col>
      <xdr:colOff>9525</xdr:colOff>
      <xdr:row>76</xdr:row>
      <xdr:rowOff>127000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1229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119397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80011</xdr:rowOff>
    </xdr:from>
    <xdr:to>
      <xdr:col>20</xdr:col>
      <xdr:colOff>38100</xdr:colOff>
      <xdr:row>77</xdr:row>
      <xdr:rowOff>10161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20337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7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57150</xdr:rowOff>
    </xdr:from>
    <xdr:to>
      <xdr:col>15</xdr:col>
      <xdr:colOff>149225</xdr:colOff>
      <xdr:row>76</xdr:row>
      <xdr:rowOff>158750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168927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・前年度比</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0.9</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ポイントの増となり、類似団体平均を</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ポイント上回って</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・庁舎等建設事業の実施により、公債費以外に係る経常収支比率の割合は</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増加傾向である一方で、同事業に係る起債の本償還が開始されるＲ８年度</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以降は、大型事業が落ち着き、投資的経費である普通建設事業費が平時に</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戻る見込みであることから、公債費以外に係る経常収支比率の割合は減少</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傾向になる見通しである</a:t>
          </a: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142239</xdr:rowOff>
    </xdr:from>
    <xdr:to>
      <xdr:col>82</xdr:col>
      <xdr:colOff>107950</xdr:colOff>
      <xdr:row>78</xdr:row>
      <xdr:rowOff>5080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3438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165100</xdr:rowOff>
    </xdr:from>
    <xdr:to>
      <xdr:col>78</xdr:col>
      <xdr:colOff>69850</xdr:colOff>
      <xdr:row>77</xdr:row>
      <xdr:rowOff>142239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23850"/>
          <a:ext cx="889000" cy="3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165100</xdr:rowOff>
    </xdr:from>
    <xdr:to>
      <xdr:col>73</xdr:col>
      <xdr:colOff>180975</xdr:colOff>
      <xdr:row>76</xdr:row>
      <xdr:rowOff>27939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0238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27939</xdr:rowOff>
    </xdr:from>
    <xdr:to>
      <xdr:col>69</xdr:col>
      <xdr:colOff>92075</xdr:colOff>
      <xdr:row>77</xdr:row>
      <xdr:rowOff>35561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058139"/>
          <a:ext cx="889000" cy="17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97807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91439</xdr:rowOff>
    </xdr:from>
    <xdr:to>
      <xdr:col>78</xdr:col>
      <xdr:colOff>120650</xdr:colOff>
      <xdr:row>78</xdr:row>
      <xdr:rowOff>21589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114300</xdr:rowOff>
    </xdr:from>
    <xdr:to>
      <xdr:col>74</xdr:col>
      <xdr:colOff>31750</xdr:colOff>
      <xdr:row>76</xdr:row>
      <xdr:rowOff>44450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54627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148589</xdr:rowOff>
    </xdr:from>
    <xdr:to>
      <xdr:col>69</xdr:col>
      <xdr:colOff>142875</xdr:colOff>
      <xdr:row>76</xdr:row>
      <xdr:rowOff>78739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88917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156211</xdr:rowOff>
    </xdr:from>
    <xdr:to>
      <xdr:col>65</xdr:col>
      <xdr:colOff>53975</xdr:colOff>
      <xdr:row>77</xdr:row>
      <xdr:rowOff>86361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71138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151134</xdr:rowOff>
    </xdr:from>
    <xdr:to>
      <xdr:col>29</xdr:col>
      <xdr:colOff>127000</xdr:colOff>
      <xdr:row>16</xdr:row>
      <xdr:rowOff>78764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70509"/>
          <a:ext cx="647700" cy="99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50584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41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78764</xdr:rowOff>
    </xdr:from>
    <xdr:to>
      <xdr:col>26</xdr:col>
      <xdr:colOff>50800</xdr:colOff>
      <xdr:row>16</xdr:row>
      <xdr:rowOff>131630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69589"/>
          <a:ext cx="698500" cy="52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3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131630</xdr:rowOff>
    </xdr:from>
    <xdr:to>
      <xdr:col>22</xdr:col>
      <xdr:colOff>114300</xdr:colOff>
      <xdr:row>17</xdr:row>
      <xdr:rowOff>2165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22455"/>
          <a:ext cx="698500" cy="41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2165</xdr:rowOff>
    </xdr:from>
    <xdr:to>
      <xdr:col>18</xdr:col>
      <xdr:colOff>177800</xdr:colOff>
      <xdr:row>17</xdr:row>
      <xdr:rowOff>52525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64440"/>
          <a:ext cx="698500" cy="50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167536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100334</xdr:rowOff>
    </xdr:from>
    <xdr:to>
      <xdr:col>29</xdr:col>
      <xdr:colOff>177800</xdr:colOff>
      <xdr:row>16</xdr:row>
      <xdr:rowOff>30484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19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116861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64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27964</xdr:rowOff>
    </xdr:from>
    <xdr:to>
      <xdr:col>26</xdr:col>
      <xdr:colOff>101600</xdr:colOff>
      <xdr:row>16</xdr:row>
      <xdr:rowOff>129564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18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139741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8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80830</xdr:rowOff>
    </xdr:from>
    <xdr:to>
      <xdr:col>22</xdr:col>
      <xdr:colOff>165100</xdr:colOff>
      <xdr:row>17</xdr:row>
      <xdr:rowOff>10980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71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21157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4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122815</xdr:rowOff>
    </xdr:from>
    <xdr:to>
      <xdr:col>19</xdr:col>
      <xdr:colOff>38100</xdr:colOff>
      <xdr:row>17</xdr:row>
      <xdr:rowOff>52965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13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63142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1725</xdr:rowOff>
    </xdr:from>
    <xdr:to>
      <xdr:col>15</xdr:col>
      <xdr:colOff>101600</xdr:colOff>
      <xdr:row>17</xdr:row>
      <xdr:rowOff>103325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64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113502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3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92976</xdr:rowOff>
    </xdr:from>
    <xdr:to>
      <xdr:col>29</xdr:col>
      <xdr:colOff>127000</xdr:colOff>
      <xdr:row>36</xdr:row>
      <xdr:rowOff>152165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46226"/>
          <a:ext cx="647700" cy="59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68707</xdr:rowOff>
    </xdr:from>
    <xdr:to>
      <xdr:col>26</xdr:col>
      <xdr:colOff>50800</xdr:colOff>
      <xdr:row>36</xdr:row>
      <xdr:rowOff>152165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21957"/>
          <a:ext cx="698500" cy="83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45047</xdr:rowOff>
    </xdr:from>
    <xdr:to>
      <xdr:col>22</xdr:col>
      <xdr:colOff>114300</xdr:colOff>
      <xdr:row>36</xdr:row>
      <xdr:rowOff>68707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98297"/>
          <a:ext cx="698500" cy="23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45047</xdr:rowOff>
    </xdr:from>
    <xdr:to>
      <xdr:col>18</xdr:col>
      <xdr:colOff>177800</xdr:colOff>
      <xdr:row>36</xdr:row>
      <xdr:rowOff>79546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98297"/>
          <a:ext cx="698500" cy="34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161110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42176</xdr:rowOff>
    </xdr:from>
    <xdr:to>
      <xdr:col>29</xdr:col>
      <xdr:colOff>177800</xdr:colOff>
      <xdr:row>36</xdr:row>
      <xdr:rowOff>143776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95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14253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6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101365</xdr:rowOff>
    </xdr:from>
    <xdr:to>
      <xdr:col>26</xdr:col>
      <xdr:colOff>101600</xdr:colOff>
      <xdr:row>37</xdr:row>
      <xdr:rowOff>31515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54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16292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4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17907</xdr:rowOff>
    </xdr:from>
    <xdr:to>
      <xdr:col>22</xdr:col>
      <xdr:colOff>165100</xdr:colOff>
      <xdr:row>36</xdr:row>
      <xdr:rowOff>119507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71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104284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5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337147</xdr:rowOff>
    </xdr:from>
    <xdr:to>
      <xdr:col>19</xdr:col>
      <xdr:colOff>38100</xdr:colOff>
      <xdr:row>36</xdr:row>
      <xdr:rowOff>95847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47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106024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1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28746</xdr:rowOff>
    </xdr:from>
    <xdr:to>
      <xdr:col>15</xdr:col>
      <xdr:colOff>101600</xdr:colOff>
      <xdr:row>36</xdr:row>
      <xdr:rowOff>130346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81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140523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5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5,293
5,258
434.96
7,794,038
7,046,662
324,441
4,488,834
11,222,653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30434</xdr:rowOff>
    </xdr:from>
    <xdr:to>
      <xdr:col>24</xdr:col>
      <xdr:colOff>63500</xdr:colOff>
      <xdr:row>36</xdr:row>
      <xdr:rowOff>112904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02634"/>
          <a:ext cx="838200" cy="8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112904</xdr:rowOff>
    </xdr:from>
    <xdr:to>
      <xdr:col>19</xdr:col>
      <xdr:colOff>177800</xdr:colOff>
      <xdr:row>36</xdr:row>
      <xdr:rowOff>154815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8510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154815</xdr:rowOff>
    </xdr:from>
    <xdr:to>
      <xdr:col>15</xdr:col>
      <xdr:colOff>50800</xdr:colOff>
      <xdr:row>37</xdr:row>
      <xdr:rowOff>9901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27015"/>
          <a:ext cx="889000" cy="2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46762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9901</xdr:rowOff>
    </xdr:from>
    <xdr:to>
      <xdr:col>10</xdr:col>
      <xdr:colOff>114300</xdr:colOff>
      <xdr:row>37</xdr:row>
      <xdr:rowOff>64088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53551"/>
          <a:ext cx="889000" cy="5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151084</xdr:rowOff>
    </xdr:from>
    <xdr:to>
      <xdr:col>24</xdr:col>
      <xdr:colOff>114300</xdr:colOff>
      <xdr:row>36</xdr:row>
      <xdr:rowOff>81234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5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2511</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0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62104</xdr:rowOff>
    </xdr:from>
    <xdr:to>
      <xdr:col>20</xdr:col>
      <xdr:colOff>38100</xdr:colOff>
      <xdr:row>36</xdr:row>
      <xdr:rowOff>163704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3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8781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00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104015</xdr:rowOff>
    </xdr:from>
    <xdr:to>
      <xdr:col>15</xdr:col>
      <xdr:colOff>101600</xdr:colOff>
      <xdr:row>37</xdr:row>
      <xdr:rowOff>34165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7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50692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05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130551</xdr:rowOff>
    </xdr:from>
    <xdr:to>
      <xdr:col>10</xdr:col>
      <xdr:colOff>165100</xdr:colOff>
      <xdr:row>37</xdr:row>
      <xdr:rowOff>60701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77228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077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13288</xdr:rowOff>
    </xdr:from>
    <xdr:to>
      <xdr:col>6</xdr:col>
      <xdr:colOff>38100</xdr:colOff>
      <xdr:row>37</xdr:row>
      <xdr:rowOff>114888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5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106015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44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29180</xdr:rowOff>
    </xdr:from>
    <xdr:to>
      <xdr:col>24</xdr:col>
      <xdr:colOff>63500</xdr:colOff>
      <xdr:row>57</xdr:row>
      <xdr:rowOff>94643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01830"/>
          <a:ext cx="838200" cy="6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8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94643</xdr:rowOff>
    </xdr:from>
    <xdr:to>
      <xdr:col>19</xdr:col>
      <xdr:colOff>177800</xdr:colOff>
      <xdr:row>58</xdr:row>
      <xdr:rowOff>10812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67293"/>
          <a:ext cx="889000" cy="8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140296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142131</xdr:rowOff>
    </xdr:from>
    <xdr:to>
      <xdr:col>15</xdr:col>
      <xdr:colOff>50800</xdr:colOff>
      <xdr:row>58</xdr:row>
      <xdr:rowOff>10812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14781"/>
          <a:ext cx="889000" cy="4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142131</xdr:rowOff>
    </xdr:from>
    <xdr:to>
      <xdr:col>10</xdr:col>
      <xdr:colOff>114300</xdr:colOff>
      <xdr:row>58</xdr:row>
      <xdr:rowOff>48337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14781"/>
          <a:ext cx="889000" cy="7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149830</xdr:rowOff>
    </xdr:from>
    <xdr:to>
      <xdr:col>24</xdr:col>
      <xdr:colOff>114300</xdr:colOff>
      <xdr:row>57</xdr:row>
      <xdr:rowOff>79980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5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1257</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0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43843</xdr:rowOff>
    </xdr:from>
    <xdr:to>
      <xdr:col>20</xdr:col>
      <xdr:colOff>38100</xdr:colOff>
      <xdr:row>57</xdr:row>
      <xdr:rowOff>145443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1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161970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9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131462</xdr:rowOff>
    </xdr:from>
    <xdr:to>
      <xdr:col>15</xdr:col>
      <xdr:colOff>101600</xdr:colOff>
      <xdr:row>58</xdr:row>
      <xdr:rowOff>61612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0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52739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96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91331</xdr:rowOff>
    </xdr:from>
    <xdr:to>
      <xdr:col>10</xdr:col>
      <xdr:colOff>165100</xdr:colOff>
      <xdr:row>58</xdr:row>
      <xdr:rowOff>21481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6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12608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5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168987</xdr:rowOff>
    </xdr:from>
    <xdr:to>
      <xdr:col>6</xdr:col>
      <xdr:colOff>38100</xdr:colOff>
      <xdr:row>58</xdr:row>
      <xdr:rowOff>99137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90264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3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66108</xdr:rowOff>
    </xdr:from>
    <xdr:to>
      <xdr:col>24</xdr:col>
      <xdr:colOff>63500</xdr:colOff>
      <xdr:row>78</xdr:row>
      <xdr:rowOff>9790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67758"/>
          <a:ext cx="838200" cy="11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115419</xdr:rowOff>
    </xdr:from>
    <xdr:to>
      <xdr:col>19</xdr:col>
      <xdr:colOff>177800</xdr:colOff>
      <xdr:row>78</xdr:row>
      <xdr:rowOff>9790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17069"/>
          <a:ext cx="889000" cy="6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115419</xdr:rowOff>
    </xdr:from>
    <xdr:to>
      <xdr:col>15</xdr:col>
      <xdr:colOff>50800</xdr:colOff>
      <xdr:row>78</xdr:row>
      <xdr:rowOff>18493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17069"/>
          <a:ext cx="889000" cy="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136141</xdr:rowOff>
    </xdr:from>
    <xdr:to>
      <xdr:col>10</xdr:col>
      <xdr:colOff>114300</xdr:colOff>
      <xdr:row>78</xdr:row>
      <xdr:rowOff>18493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37791"/>
          <a:ext cx="889000" cy="5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16936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3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15308</xdr:rowOff>
    </xdr:from>
    <xdr:to>
      <xdr:col>24</xdr:col>
      <xdr:colOff>114300</xdr:colOff>
      <xdr:row>77</xdr:row>
      <xdr:rowOff>116908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1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165185</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9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130440</xdr:rowOff>
    </xdr:from>
    <xdr:to>
      <xdr:col>20</xdr:col>
      <xdr:colOff>38100</xdr:colOff>
      <xdr:row>78</xdr:row>
      <xdr:rowOff>60590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3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51717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4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64619</xdr:rowOff>
    </xdr:from>
    <xdr:to>
      <xdr:col>15</xdr:col>
      <xdr:colOff>101600</xdr:colOff>
      <xdr:row>77</xdr:row>
      <xdr:rowOff>166219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6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157346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35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139143</xdr:rowOff>
    </xdr:from>
    <xdr:to>
      <xdr:col>10</xdr:col>
      <xdr:colOff>165100</xdr:colOff>
      <xdr:row>78</xdr:row>
      <xdr:rowOff>69293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4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60420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43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85341</xdr:rowOff>
    </xdr:from>
    <xdr:to>
      <xdr:col>6</xdr:col>
      <xdr:colOff>38100</xdr:colOff>
      <xdr:row>78</xdr:row>
      <xdr:rowOff>15491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32018</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06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1535</xdr:rowOff>
    </xdr:from>
    <xdr:to>
      <xdr:col>24</xdr:col>
      <xdr:colOff>63500</xdr:colOff>
      <xdr:row>95</xdr:row>
      <xdr:rowOff>40204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289285"/>
          <a:ext cx="838200" cy="3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42153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29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1535</xdr:rowOff>
    </xdr:from>
    <xdr:to>
      <xdr:col>19</xdr:col>
      <xdr:colOff>177800</xdr:colOff>
      <xdr:row>95</xdr:row>
      <xdr:rowOff>132668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289285"/>
          <a:ext cx="889000" cy="13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20793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6665</xdr:rowOff>
    </xdr:from>
    <xdr:to>
      <xdr:col>15</xdr:col>
      <xdr:colOff>50800</xdr:colOff>
      <xdr:row>95</xdr:row>
      <xdr:rowOff>132668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294415"/>
          <a:ext cx="889000" cy="12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113011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6665</xdr:rowOff>
    </xdr:from>
    <xdr:to>
      <xdr:col>10</xdr:col>
      <xdr:colOff>114300</xdr:colOff>
      <xdr:row>96</xdr:row>
      <xdr:rowOff>126625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294415"/>
          <a:ext cx="889000" cy="29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4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160854</xdr:rowOff>
    </xdr:from>
    <xdr:to>
      <xdr:col>24</xdr:col>
      <xdr:colOff>114300</xdr:colOff>
      <xdr:row>95</xdr:row>
      <xdr:rowOff>91004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7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12281</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12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122185</xdr:rowOff>
    </xdr:from>
    <xdr:to>
      <xdr:col>20</xdr:col>
      <xdr:colOff>38100</xdr:colOff>
      <xdr:row>95</xdr:row>
      <xdr:rowOff>52335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3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68862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01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81868</xdr:rowOff>
    </xdr:from>
    <xdr:to>
      <xdr:col>15</xdr:col>
      <xdr:colOff>101600</xdr:colOff>
      <xdr:row>96</xdr:row>
      <xdr:rowOff>12018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6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28545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14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127315</xdr:rowOff>
    </xdr:from>
    <xdr:to>
      <xdr:col>10</xdr:col>
      <xdr:colOff>165100</xdr:colOff>
      <xdr:row>95</xdr:row>
      <xdr:rowOff>57465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4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73992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01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75825</xdr:rowOff>
    </xdr:from>
    <xdr:to>
      <xdr:col>6</xdr:col>
      <xdr:colOff>38100</xdr:colOff>
      <xdr:row>97</xdr:row>
      <xdr:rowOff>5975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22502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31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106957</xdr:rowOff>
    </xdr:from>
    <xdr:to>
      <xdr:col>55</xdr:col>
      <xdr:colOff>0</xdr:colOff>
      <xdr:row>36</xdr:row>
      <xdr:rowOff>146055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79157"/>
          <a:ext cx="838200" cy="3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55617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27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110081</xdr:rowOff>
    </xdr:from>
    <xdr:to>
      <xdr:col>50</xdr:col>
      <xdr:colOff>114300</xdr:colOff>
      <xdr:row>36</xdr:row>
      <xdr:rowOff>146055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282281"/>
          <a:ext cx="889000" cy="3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42427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38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110081</xdr:rowOff>
    </xdr:from>
    <xdr:to>
      <xdr:col>45</xdr:col>
      <xdr:colOff>177800</xdr:colOff>
      <xdr:row>36</xdr:row>
      <xdr:rowOff>128390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282281"/>
          <a:ext cx="889000" cy="1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40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203</xdr:rowOff>
    </xdr:from>
    <xdr:to>
      <xdr:col>41</xdr:col>
      <xdr:colOff>50800</xdr:colOff>
      <xdr:row>36</xdr:row>
      <xdr:rowOff>128390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72403"/>
          <a:ext cx="889000" cy="12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95348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4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69756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4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56157</xdr:rowOff>
    </xdr:from>
    <xdr:to>
      <xdr:col>55</xdr:col>
      <xdr:colOff>50800</xdr:colOff>
      <xdr:row>36</xdr:row>
      <xdr:rowOff>157757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2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79034</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7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95255</xdr:rowOff>
    </xdr:from>
    <xdr:to>
      <xdr:col>50</xdr:col>
      <xdr:colOff>165100</xdr:colOff>
      <xdr:row>37</xdr:row>
      <xdr:rowOff>25405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6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41932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42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59281</xdr:rowOff>
    </xdr:from>
    <xdr:to>
      <xdr:col>46</xdr:col>
      <xdr:colOff>38100</xdr:colOff>
      <xdr:row>36</xdr:row>
      <xdr:rowOff>160881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3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5958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00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77590</xdr:rowOff>
    </xdr:from>
    <xdr:to>
      <xdr:col>41</xdr:col>
      <xdr:colOff>101600</xdr:colOff>
      <xdr:row>37</xdr:row>
      <xdr:rowOff>7740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24267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02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120853</xdr:rowOff>
    </xdr:from>
    <xdr:to>
      <xdr:col>36</xdr:col>
      <xdr:colOff>165100</xdr:colOff>
      <xdr:row>36</xdr:row>
      <xdr:rowOff>51003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2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67530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89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97383</xdr:rowOff>
    </xdr:from>
    <xdr:to>
      <xdr:col>55</xdr:col>
      <xdr:colOff>0</xdr:colOff>
      <xdr:row>58</xdr:row>
      <xdr:rowOff>21047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698583"/>
          <a:ext cx="838200" cy="26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149724</xdr:rowOff>
    </xdr:from>
    <xdr:to>
      <xdr:col>50</xdr:col>
      <xdr:colOff>114300</xdr:colOff>
      <xdr:row>56</xdr:row>
      <xdr:rowOff>97383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236574"/>
          <a:ext cx="889000" cy="46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165346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9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149724</xdr:rowOff>
    </xdr:from>
    <xdr:to>
      <xdr:col>45</xdr:col>
      <xdr:colOff>177800</xdr:colOff>
      <xdr:row>55</xdr:row>
      <xdr:rowOff>144326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236574"/>
          <a:ext cx="889000" cy="33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149367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9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76157</xdr:rowOff>
    </xdr:from>
    <xdr:to>
      <xdr:col>41</xdr:col>
      <xdr:colOff>50800</xdr:colOff>
      <xdr:row>55</xdr:row>
      <xdr:rowOff>144326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505907"/>
          <a:ext cx="889000" cy="6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162173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9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156818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9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141697</xdr:rowOff>
    </xdr:from>
    <xdr:to>
      <xdr:col>55</xdr:col>
      <xdr:colOff>50800</xdr:colOff>
      <xdr:row>58</xdr:row>
      <xdr:rowOff>71847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1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120124</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9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46583</xdr:rowOff>
    </xdr:from>
    <xdr:to>
      <xdr:col>50</xdr:col>
      <xdr:colOff>165100</xdr:colOff>
      <xdr:row>56</xdr:row>
      <xdr:rowOff>148183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4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164710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42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98924</xdr:rowOff>
    </xdr:from>
    <xdr:to>
      <xdr:col>46</xdr:col>
      <xdr:colOff>38100</xdr:colOff>
      <xdr:row>54</xdr:row>
      <xdr:rowOff>29074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1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45601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8961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93526</xdr:rowOff>
    </xdr:from>
    <xdr:to>
      <xdr:col>41</xdr:col>
      <xdr:colOff>101600</xdr:colOff>
      <xdr:row>56</xdr:row>
      <xdr:rowOff>23676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2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40203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29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25357</xdr:rowOff>
    </xdr:from>
    <xdr:to>
      <xdr:col>36</xdr:col>
      <xdr:colOff>165100</xdr:colOff>
      <xdr:row>55</xdr:row>
      <xdr:rowOff>126957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45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143484</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23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146169</xdr:rowOff>
    </xdr:from>
    <xdr:to>
      <xdr:col>55</xdr:col>
      <xdr:colOff>0</xdr:colOff>
      <xdr:row>77</xdr:row>
      <xdr:rowOff>92512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176369"/>
          <a:ext cx="838200" cy="11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50126</xdr:rowOff>
    </xdr:from>
    <xdr:to>
      <xdr:col>50</xdr:col>
      <xdr:colOff>114300</xdr:colOff>
      <xdr:row>76</xdr:row>
      <xdr:rowOff>146169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2737426"/>
          <a:ext cx="889000" cy="43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120865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3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50126</xdr:rowOff>
    </xdr:from>
    <xdr:to>
      <xdr:col>45</xdr:col>
      <xdr:colOff>177800</xdr:colOff>
      <xdr:row>76</xdr:row>
      <xdr:rowOff>20686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2737426"/>
          <a:ext cx="889000" cy="31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89181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20686</xdr:rowOff>
    </xdr:from>
    <xdr:to>
      <xdr:col>41</xdr:col>
      <xdr:colOff>50800</xdr:colOff>
      <xdr:row>76</xdr:row>
      <xdr:rowOff>88712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050886"/>
          <a:ext cx="889000" cy="6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140603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41712</xdr:rowOff>
    </xdr:from>
    <xdr:to>
      <xdr:col>55</xdr:col>
      <xdr:colOff>50800</xdr:colOff>
      <xdr:row>77</xdr:row>
      <xdr:rowOff>143312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24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20139</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2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95369</xdr:rowOff>
    </xdr:from>
    <xdr:to>
      <xdr:col>50</xdr:col>
      <xdr:colOff>165100</xdr:colOff>
      <xdr:row>77</xdr:row>
      <xdr:rowOff>25519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12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42046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90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170776</xdr:rowOff>
    </xdr:from>
    <xdr:to>
      <xdr:col>46</xdr:col>
      <xdr:colOff>38100</xdr:colOff>
      <xdr:row>74</xdr:row>
      <xdr:rowOff>100926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6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117453</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50795" y="1246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141336</xdr:rowOff>
    </xdr:from>
    <xdr:to>
      <xdr:col>41</xdr:col>
      <xdr:colOff>101600</xdr:colOff>
      <xdr:row>76</xdr:row>
      <xdr:rowOff>71487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0000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88013</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61795" y="1277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37912</xdr:rowOff>
    </xdr:from>
    <xdr:to>
      <xdr:col>36</xdr:col>
      <xdr:colOff>165100</xdr:colOff>
      <xdr:row>76</xdr:row>
      <xdr:rowOff>139512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06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156040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8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116087</xdr:rowOff>
    </xdr:from>
    <xdr:to>
      <xdr:col>55</xdr:col>
      <xdr:colOff>0</xdr:colOff>
      <xdr:row>98</xdr:row>
      <xdr:rowOff>24740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575287"/>
          <a:ext cx="838200" cy="25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158769</xdr:rowOff>
    </xdr:from>
    <xdr:to>
      <xdr:col>50</xdr:col>
      <xdr:colOff>114300</xdr:colOff>
      <xdr:row>96</xdr:row>
      <xdr:rowOff>116087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275069"/>
          <a:ext cx="889000" cy="30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49075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158769</xdr:rowOff>
    </xdr:from>
    <xdr:to>
      <xdr:col>45</xdr:col>
      <xdr:colOff>177800</xdr:colOff>
      <xdr:row>96</xdr:row>
      <xdr:rowOff>79322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275069"/>
          <a:ext cx="889000" cy="26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44690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4927</xdr:rowOff>
    </xdr:from>
    <xdr:to>
      <xdr:col>41</xdr:col>
      <xdr:colOff>50800</xdr:colOff>
      <xdr:row>96</xdr:row>
      <xdr:rowOff>79322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464127"/>
          <a:ext cx="889000" cy="7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54811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22189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8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145390</xdr:rowOff>
    </xdr:from>
    <xdr:to>
      <xdr:col>55</xdr:col>
      <xdr:colOff>50800</xdr:colOff>
      <xdr:row>98</xdr:row>
      <xdr:rowOff>75540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7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123817</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54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65287</xdr:rowOff>
    </xdr:from>
    <xdr:to>
      <xdr:col>50</xdr:col>
      <xdr:colOff>165100</xdr:colOff>
      <xdr:row>96</xdr:row>
      <xdr:rowOff>166887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52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11964</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29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107969</xdr:rowOff>
    </xdr:from>
    <xdr:to>
      <xdr:col>46</xdr:col>
      <xdr:colOff>38100</xdr:colOff>
      <xdr:row>95</xdr:row>
      <xdr:rowOff>38119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22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54646</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599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28522</xdr:rowOff>
    </xdr:from>
    <xdr:to>
      <xdr:col>41</xdr:col>
      <xdr:colOff>101600</xdr:colOff>
      <xdr:row>96</xdr:row>
      <xdr:rowOff>130122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48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146649</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26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125577</xdr:rowOff>
    </xdr:from>
    <xdr:to>
      <xdr:col>36</xdr:col>
      <xdr:colOff>165100</xdr:colOff>
      <xdr:row>96</xdr:row>
      <xdr:rowOff>55727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41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72254</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18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23038</xdr:rowOff>
    </xdr:from>
    <xdr:to>
      <xdr:col>85</xdr:col>
      <xdr:colOff>127000</xdr:colOff>
      <xdr:row>39</xdr:row>
      <xdr:rowOff>72622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538138"/>
          <a:ext cx="838200" cy="22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23038</xdr:rowOff>
    </xdr:from>
    <xdr:to>
      <xdr:col>81</xdr:col>
      <xdr:colOff>50800</xdr:colOff>
      <xdr:row>39</xdr:row>
      <xdr:rowOff>13687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538138"/>
          <a:ext cx="889000" cy="16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134786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4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81190</xdr:rowOff>
    </xdr:from>
    <xdr:to>
      <xdr:col>76</xdr:col>
      <xdr:colOff>114300</xdr:colOff>
      <xdr:row>39</xdr:row>
      <xdr:rowOff>13687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596290"/>
          <a:ext cx="889000" cy="10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81190</xdr:rowOff>
    </xdr:from>
    <xdr:to>
      <xdr:col>71</xdr:col>
      <xdr:colOff>177800</xdr:colOff>
      <xdr:row>38</xdr:row>
      <xdr:rowOff>158510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596290"/>
          <a:ext cx="889000" cy="7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163720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21822</xdr:rowOff>
    </xdr:from>
    <xdr:to>
      <xdr:col>85</xdr:col>
      <xdr:colOff>177800</xdr:colOff>
      <xdr:row>39</xdr:row>
      <xdr:rowOff>123422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0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108199</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2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143688</xdr:rowOff>
    </xdr:from>
    <xdr:to>
      <xdr:col>81</xdr:col>
      <xdr:colOff>101600</xdr:colOff>
      <xdr:row>38</xdr:row>
      <xdr:rowOff>73837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4873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90365</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26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134337</xdr:rowOff>
    </xdr:from>
    <xdr:to>
      <xdr:col>76</xdr:col>
      <xdr:colOff>165100</xdr:colOff>
      <xdr:row>39</xdr:row>
      <xdr:rowOff>64487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55614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4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30390</xdr:rowOff>
    </xdr:from>
    <xdr:to>
      <xdr:col>72</xdr:col>
      <xdr:colOff>38100</xdr:colOff>
      <xdr:row>38</xdr:row>
      <xdr:rowOff>131990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148516</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32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107710</xdr:rowOff>
    </xdr:from>
    <xdr:to>
      <xdr:col>67</xdr:col>
      <xdr:colOff>101600</xdr:colOff>
      <xdr:row>39</xdr:row>
      <xdr:rowOff>37860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2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28987</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71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31202</xdr:rowOff>
    </xdr:from>
    <xdr:to>
      <xdr:col>85</xdr:col>
      <xdr:colOff>127000</xdr:colOff>
      <xdr:row>74</xdr:row>
      <xdr:rowOff>81745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718502"/>
          <a:ext cx="838200" cy="5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135704</xdr:rowOff>
    </xdr:from>
    <xdr:to>
      <xdr:col>81</xdr:col>
      <xdr:colOff>50800</xdr:colOff>
      <xdr:row>74</xdr:row>
      <xdr:rowOff>81745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651554"/>
          <a:ext cx="889000" cy="11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135704</xdr:rowOff>
    </xdr:from>
    <xdr:to>
      <xdr:col>76</xdr:col>
      <xdr:colOff>114300</xdr:colOff>
      <xdr:row>74</xdr:row>
      <xdr:rowOff>42316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651554"/>
          <a:ext cx="889000" cy="7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101316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96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42316</xdr:rowOff>
    </xdr:from>
    <xdr:to>
      <xdr:col>71</xdr:col>
      <xdr:colOff>177800</xdr:colOff>
      <xdr:row>74</xdr:row>
      <xdr:rowOff>164791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729616"/>
          <a:ext cx="889000" cy="12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152018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0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16349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151852</xdr:rowOff>
    </xdr:from>
    <xdr:to>
      <xdr:col>85</xdr:col>
      <xdr:colOff>177800</xdr:colOff>
      <xdr:row>74</xdr:row>
      <xdr:rowOff>82002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66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3279</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51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30945</xdr:rowOff>
    </xdr:from>
    <xdr:to>
      <xdr:col>81</xdr:col>
      <xdr:colOff>101600</xdr:colOff>
      <xdr:row>74</xdr:row>
      <xdr:rowOff>132545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71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149072</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493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84904</xdr:rowOff>
    </xdr:from>
    <xdr:to>
      <xdr:col>76</xdr:col>
      <xdr:colOff>165100</xdr:colOff>
      <xdr:row>74</xdr:row>
      <xdr:rowOff>15054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60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31581</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37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162966</xdr:rowOff>
    </xdr:from>
    <xdr:to>
      <xdr:col>72</xdr:col>
      <xdr:colOff>38100</xdr:colOff>
      <xdr:row>74</xdr:row>
      <xdr:rowOff>93116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67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109643</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245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113991</xdr:rowOff>
    </xdr:from>
    <xdr:to>
      <xdr:col>67</xdr:col>
      <xdr:colOff>101600</xdr:colOff>
      <xdr:row>75</xdr:row>
      <xdr:rowOff>44141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0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60668</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5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131119</xdr:rowOff>
    </xdr:from>
    <xdr:to>
      <xdr:col>85</xdr:col>
      <xdr:colOff>127000</xdr:colOff>
      <xdr:row>96</xdr:row>
      <xdr:rowOff>58173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247419"/>
          <a:ext cx="838200" cy="26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32435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63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131119</xdr:rowOff>
    </xdr:from>
    <xdr:to>
      <xdr:col>81</xdr:col>
      <xdr:colOff>50800</xdr:colOff>
      <xdr:row>97</xdr:row>
      <xdr:rowOff>22485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247419"/>
          <a:ext cx="889000" cy="40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138037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6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45543</xdr:rowOff>
    </xdr:from>
    <xdr:to>
      <xdr:col>76</xdr:col>
      <xdr:colOff>114300</xdr:colOff>
      <xdr:row>97</xdr:row>
      <xdr:rowOff>22485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333293"/>
          <a:ext cx="889000" cy="3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131937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45543</xdr:rowOff>
    </xdr:from>
    <xdr:to>
      <xdr:col>71</xdr:col>
      <xdr:colOff>177800</xdr:colOff>
      <xdr:row>96</xdr:row>
      <xdr:rowOff>95321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333293"/>
          <a:ext cx="889000" cy="2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162642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62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138451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76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7373</xdr:rowOff>
    </xdr:from>
    <xdr:to>
      <xdr:col>85</xdr:col>
      <xdr:colOff>177800</xdr:colOff>
      <xdr:row>96</xdr:row>
      <xdr:rowOff>108973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46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30250</xdr:rowOff>
    </xdr:from>
    <xdr:ext cx="599010"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31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80319</xdr:rowOff>
    </xdr:from>
    <xdr:to>
      <xdr:col>81</xdr:col>
      <xdr:colOff>101600</xdr:colOff>
      <xdr:row>95</xdr:row>
      <xdr:rowOff>10469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19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26996</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5971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143135</xdr:rowOff>
    </xdr:from>
    <xdr:to>
      <xdr:col>76</xdr:col>
      <xdr:colOff>165100</xdr:colOff>
      <xdr:row>97</xdr:row>
      <xdr:rowOff>73285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0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89812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37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166193</xdr:rowOff>
    </xdr:from>
    <xdr:to>
      <xdr:col>72</xdr:col>
      <xdr:colOff>38100</xdr:colOff>
      <xdr:row>95</xdr:row>
      <xdr:rowOff>96343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2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112870</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795" y="16057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44521</xdr:rowOff>
    </xdr:from>
    <xdr:to>
      <xdr:col>67</xdr:col>
      <xdr:colOff>101600</xdr:colOff>
      <xdr:row>96</xdr:row>
      <xdr:rowOff>146121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50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162648</xdr:rowOff>
    </xdr:from>
    <xdr:ext cx="59901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14795" y="16278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69101</xdr:rowOff>
    </xdr:from>
    <xdr:to>
      <xdr:col>116</xdr:col>
      <xdr:colOff>63500</xdr:colOff>
      <xdr:row>36</xdr:row>
      <xdr:rowOff>93751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5726951"/>
          <a:ext cx="838200" cy="53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46601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90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93751</xdr:rowOff>
    </xdr:from>
    <xdr:to>
      <xdr:col>111</xdr:col>
      <xdr:colOff>177800</xdr:colOff>
      <xdr:row>36</xdr:row>
      <xdr:rowOff>132537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265951"/>
          <a:ext cx="889000" cy="3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83253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5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132537</xdr:rowOff>
    </xdr:from>
    <xdr:to>
      <xdr:col>107</xdr:col>
      <xdr:colOff>50800</xdr:colOff>
      <xdr:row>36</xdr:row>
      <xdr:rowOff>143663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304737"/>
          <a:ext cx="889000" cy="1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114838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6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142253</xdr:rowOff>
    </xdr:from>
    <xdr:to>
      <xdr:col>102</xdr:col>
      <xdr:colOff>114300</xdr:colOff>
      <xdr:row>36</xdr:row>
      <xdr:rowOff>143663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143003"/>
          <a:ext cx="889000" cy="17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68966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58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112475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62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18301</xdr:rowOff>
    </xdr:from>
    <xdr:to>
      <xdr:col>116</xdr:col>
      <xdr:colOff>114300</xdr:colOff>
      <xdr:row>33</xdr:row>
      <xdr:rowOff>119901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567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41178</xdr:rowOff>
    </xdr:from>
    <xdr:ext cx="534377"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552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42951</xdr:rowOff>
    </xdr:from>
    <xdr:to>
      <xdr:col>112</xdr:col>
      <xdr:colOff>38100</xdr:colOff>
      <xdr:row>36</xdr:row>
      <xdr:rowOff>144551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21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161078</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56111" y="599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81737</xdr:rowOff>
    </xdr:from>
    <xdr:to>
      <xdr:col>107</xdr:col>
      <xdr:colOff>101600</xdr:colOff>
      <xdr:row>37</xdr:row>
      <xdr:rowOff>11887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25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28414</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67111" y="602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92863</xdr:rowOff>
    </xdr:from>
    <xdr:to>
      <xdr:col>102</xdr:col>
      <xdr:colOff>165100</xdr:colOff>
      <xdr:row>37</xdr:row>
      <xdr:rowOff>23013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26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39540</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278111" y="604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91453</xdr:rowOff>
    </xdr:from>
    <xdr:to>
      <xdr:col>98</xdr:col>
      <xdr:colOff>38100</xdr:colOff>
      <xdr:row>36</xdr:row>
      <xdr:rowOff>21603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09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38130</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389111" y="586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167655</xdr:rowOff>
    </xdr:from>
    <xdr:to>
      <xdr:col>116</xdr:col>
      <xdr:colOff>63500</xdr:colOff>
      <xdr:row>58</xdr:row>
      <xdr:rowOff>167753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111755"/>
          <a:ext cx="8382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167753</xdr:rowOff>
    </xdr:from>
    <xdr:to>
      <xdr:col>111</xdr:col>
      <xdr:colOff>177800</xdr:colOff>
      <xdr:row>59</xdr:row>
      <xdr:rowOff>12435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111853"/>
          <a:ext cx="889000" cy="1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170267</xdr:rowOff>
    </xdr:from>
    <xdr:to>
      <xdr:col>107</xdr:col>
      <xdr:colOff>50800</xdr:colOff>
      <xdr:row>59</xdr:row>
      <xdr:rowOff>12435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114367"/>
          <a:ext cx="889000" cy="1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170267</xdr:rowOff>
    </xdr:from>
    <xdr:to>
      <xdr:col>102</xdr:col>
      <xdr:colOff>114300</xdr:colOff>
      <xdr:row>59</xdr:row>
      <xdr:rowOff>5480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114367"/>
          <a:ext cx="889000" cy="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6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31782</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7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116953</xdr:rowOff>
    </xdr:from>
    <xdr:to>
      <xdr:col>112</xdr:col>
      <xdr:colOff>38100</xdr:colOff>
      <xdr:row>59</xdr:row>
      <xdr:rowOff>47103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6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38230</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5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133085</xdr:rowOff>
    </xdr:from>
    <xdr:to>
      <xdr:col>107</xdr:col>
      <xdr:colOff>101600</xdr:colOff>
      <xdr:row>59</xdr:row>
      <xdr:rowOff>63235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7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54362</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6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119467</xdr:rowOff>
    </xdr:from>
    <xdr:to>
      <xdr:col>102</xdr:col>
      <xdr:colOff>165100</xdr:colOff>
      <xdr:row>59</xdr:row>
      <xdr:rowOff>49617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6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40744</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5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126130</xdr:rowOff>
    </xdr:from>
    <xdr:to>
      <xdr:col>98</xdr:col>
      <xdr:colOff>38100</xdr:colOff>
      <xdr:row>59</xdr:row>
      <xdr:rowOff>56280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47407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6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124866</xdr:rowOff>
    </xdr:from>
    <xdr:to>
      <xdr:col>116</xdr:col>
      <xdr:colOff>63500</xdr:colOff>
      <xdr:row>73</xdr:row>
      <xdr:rowOff>166598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469266"/>
          <a:ext cx="838200" cy="2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124866</xdr:rowOff>
    </xdr:from>
    <xdr:to>
      <xdr:col>111</xdr:col>
      <xdr:colOff>177800</xdr:colOff>
      <xdr:row>72</xdr:row>
      <xdr:rowOff>159169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469266"/>
          <a:ext cx="889000" cy="3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62196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159169</xdr:rowOff>
    </xdr:from>
    <xdr:to>
      <xdr:col>107</xdr:col>
      <xdr:colOff>50800</xdr:colOff>
      <xdr:row>73</xdr:row>
      <xdr:rowOff>15101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503569"/>
          <a:ext cx="889000" cy="2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59377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7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15101</xdr:rowOff>
    </xdr:from>
    <xdr:to>
      <xdr:col>102</xdr:col>
      <xdr:colOff>114300</xdr:colOff>
      <xdr:row>73</xdr:row>
      <xdr:rowOff>16421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530951"/>
          <a:ext cx="889000" cy="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89514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129138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4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115798</xdr:rowOff>
    </xdr:from>
    <xdr:to>
      <xdr:col>116</xdr:col>
      <xdr:colOff>114300</xdr:colOff>
      <xdr:row>74</xdr:row>
      <xdr:rowOff>45948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63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138675</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74066</xdr:rowOff>
    </xdr:from>
    <xdr:to>
      <xdr:col>112</xdr:col>
      <xdr:colOff>38100</xdr:colOff>
      <xdr:row>73</xdr:row>
      <xdr:rowOff>4216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41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20743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1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108369</xdr:rowOff>
    </xdr:from>
    <xdr:to>
      <xdr:col>107</xdr:col>
      <xdr:colOff>101600</xdr:colOff>
      <xdr:row>73</xdr:row>
      <xdr:rowOff>38519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45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55046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22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135751</xdr:rowOff>
    </xdr:from>
    <xdr:to>
      <xdr:col>102</xdr:col>
      <xdr:colOff>165100</xdr:colOff>
      <xdr:row>73</xdr:row>
      <xdr:rowOff>65901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48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82428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25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137071</xdr:rowOff>
    </xdr:from>
    <xdr:to>
      <xdr:col>98</xdr:col>
      <xdr:colOff>38100</xdr:colOff>
      <xdr:row>73</xdr:row>
      <xdr:rowOff>67221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48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83748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25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・人件費では、年度中の給与改定や時間外勤務手当の増などにより、住民一人当たりのコストは前年度比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18,038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198,899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円となり、類似団体平均を上回る水準となった。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・物件費では、戸籍システム等改修業務や自動車購入費の増などにより、住民一人当たりのコストは前年度比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17,182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194,008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円となった。引き続き、事務事業の効率化を図り物件費全般の削減に努めていく必要がある。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・扶助費では、電力・ガス・食料品等価格高騰重点支援給付金の減などにより、住民一人当たりのコストは前年度比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4,229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円減の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117,131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円となった一方で、類似団体平均を上回っている状況であることから、引き続き、適正な給付に留意していく必要がある。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・補助費では、畜産労働力負担軽減対策事業費補助金や畜産生産資材価格等高騰対策支援事業費補助金の増などにより、住民一人当たりのコストは前年度比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20,524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237,188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円となったことから、引き続き、経費の増嵩抑制を図ることが必要である。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・公債費では、任意繰上償還が減となった一方で、通常の元利償還金が増となったことにより、住民一人当たりのコストは前年度比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11,055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173,731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円となった。Ｈ</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より大型普通建設事業が増加したことに伴い新規地方債の発行額及び借入残高が増加していることから、</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引き続き、事業の選択と集中により、将来世代に過度な財政負担を強いることがないよう努める。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5,293
5,258
434.96
7,794,038
7,046,662
324,441
4,488,834
11,222,653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68943</xdr:rowOff>
    </xdr:from>
    <xdr:to>
      <xdr:col>24</xdr:col>
      <xdr:colOff>63500</xdr:colOff>
      <xdr:row>36</xdr:row>
      <xdr:rowOff>5261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69693"/>
          <a:ext cx="8382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5261</xdr:rowOff>
    </xdr:from>
    <xdr:to>
      <xdr:col>19</xdr:col>
      <xdr:colOff>177800</xdr:colOff>
      <xdr:row>36</xdr:row>
      <xdr:rowOff>44994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77461"/>
          <a:ext cx="889000" cy="3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141567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31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44994</xdr:rowOff>
    </xdr:from>
    <xdr:to>
      <xdr:col>15</xdr:col>
      <xdr:colOff>50800</xdr:colOff>
      <xdr:row>36</xdr:row>
      <xdr:rowOff>82115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217194"/>
          <a:ext cx="889000" cy="3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3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42055</xdr:rowOff>
    </xdr:from>
    <xdr:to>
      <xdr:col>10</xdr:col>
      <xdr:colOff>114300</xdr:colOff>
      <xdr:row>36</xdr:row>
      <xdr:rowOff>82115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14255"/>
          <a:ext cx="889000" cy="4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29227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3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37391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18143</xdr:rowOff>
    </xdr:from>
    <xdr:to>
      <xdr:col>24</xdr:col>
      <xdr:colOff>114300</xdr:colOff>
      <xdr:row>35</xdr:row>
      <xdr:rowOff>119743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1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41020</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7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125911</xdr:rowOff>
    </xdr:from>
    <xdr:to>
      <xdr:col>20</xdr:col>
      <xdr:colOff>38100</xdr:colOff>
      <xdr:row>36</xdr:row>
      <xdr:rowOff>56061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72588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165644</xdr:rowOff>
    </xdr:from>
    <xdr:to>
      <xdr:col>15</xdr:col>
      <xdr:colOff>101600</xdr:colOff>
      <xdr:row>36</xdr:row>
      <xdr:rowOff>95794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6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112321</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94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31315</xdr:rowOff>
    </xdr:from>
    <xdr:to>
      <xdr:col>10</xdr:col>
      <xdr:colOff>165100</xdr:colOff>
      <xdr:row>36</xdr:row>
      <xdr:rowOff>132915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0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149442</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97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162705</xdr:rowOff>
    </xdr:from>
    <xdr:to>
      <xdr:col>6</xdr:col>
      <xdr:colOff>38100</xdr:colOff>
      <xdr:row>36</xdr:row>
      <xdr:rowOff>92855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6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109382</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93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171417</xdr:rowOff>
    </xdr:from>
    <xdr:to>
      <xdr:col>24</xdr:col>
      <xdr:colOff>63500</xdr:colOff>
      <xdr:row>55</xdr:row>
      <xdr:rowOff>87838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258267"/>
          <a:ext cx="838200" cy="25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6218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07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134532</xdr:rowOff>
    </xdr:from>
    <xdr:to>
      <xdr:col>19</xdr:col>
      <xdr:colOff>177800</xdr:colOff>
      <xdr:row>53</xdr:row>
      <xdr:rowOff>171417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049932"/>
          <a:ext cx="889000" cy="20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145576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4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134532</xdr:rowOff>
    </xdr:from>
    <xdr:to>
      <xdr:col>15</xdr:col>
      <xdr:colOff>50800</xdr:colOff>
      <xdr:row>53</xdr:row>
      <xdr:rowOff>129758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049932"/>
          <a:ext cx="889000" cy="16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132602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126054</xdr:rowOff>
    </xdr:from>
    <xdr:to>
      <xdr:col>10</xdr:col>
      <xdr:colOff>114300</xdr:colOff>
      <xdr:row>53</xdr:row>
      <xdr:rowOff>129758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041454"/>
          <a:ext cx="889000" cy="17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83521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8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127521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5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37038</xdr:rowOff>
    </xdr:from>
    <xdr:to>
      <xdr:col>24</xdr:col>
      <xdr:colOff>114300</xdr:colOff>
      <xdr:row>55</xdr:row>
      <xdr:rowOff>138638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4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59915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318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120617</xdr:rowOff>
    </xdr:from>
    <xdr:to>
      <xdr:col>20</xdr:col>
      <xdr:colOff>38100</xdr:colOff>
      <xdr:row>54</xdr:row>
      <xdr:rowOff>50767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20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67294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98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83732</xdr:rowOff>
    </xdr:from>
    <xdr:to>
      <xdr:col>15</xdr:col>
      <xdr:colOff>101600</xdr:colOff>
      <xdr:row>53</xdr:row>
      <xdr:rowOff>13882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99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30409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77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78958</xdr:rowOff>
    </xdr:from>
    <xdr:to>
      <xdr:col>10</xdr:col>
      <xdr:colOff>165100</xdr:colOff>
      <xdr:row>54</xdr:row>
      <xdr:rowOff>9108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16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25635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941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75254</xdr:rowOff>
    </xdr:from>
    <xdr:to>
      <xdr:col>6</xdr:col>
      <xdr:colOff>38100</xdr:colOff>
      <xdr:row>53</xdr:row>
      <xdr:rowOff>5404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99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21931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76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4468</xdr:rowOff>
    </xdr:from>
    <xdr:to>
      <xdr:col>24</xdr:col>
      <xdr:colOff>63500</xdr:colOff>
      <xdr:row>74</xdr:row>
      <xdr:rowOff>91001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691768"/>
          <a:ext cx="838200" cy="8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125214</xdr:rowOff>
    </xdr:from>
    <xdr:to>
      <xdr:col>19</xdr:col>
      <xdr:colOff>177800</xdr:colOff>
      <xdr:row>74</xdr:row>
      <xdr:rowOff>4468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126714"/>
          <a:ext cx="889000" cy="56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125214</xdr:rowOff>
    </xdr:from>
    <xdr:to>
      <xdr:col>15</xdr:col>
      <xdr:colOff>50800</xdr:colOff>
      <xdr:row>75</xdr:row>
      <xdr:rowOff>18176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126714"/>
          <a:ext cx="889000" cy="75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18176</xdr:rowOff>
    </xdr:from>
    <xdr:to>
      <xdr:col>10</xdr:col>
      <xdr:colOff>114300</xdr:colOff>
      <xdr:row>77</xdr:row>
      <xdr:rowOff>6845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76926"/>
          <a:ext cx="889000" cy="3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102341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40201</xdr:rowOff>
    </xdr:from>
    <xdr:to>
      <xdr:col>24</xdr:col>
      <xdr:colOff>114300</xdr:colOff>
      <xdr:row>74</xdr:row>
      <xdr:rowOff>141801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2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63078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78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125118</xdr:rowOff>
    </xdr:from>
    <xdr:to>
      <xdr:col>20</xdr:col>
      <xdr:colOff>38100</xdr:colOff>
      <xdr:row>74</xdr:row>
      <xdr:rowOff>55268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4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71795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1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74414</xdr:rowOff>
    </xdr:from>
    <xdr:to>
      <xdr:col>15</xdr:col>
      <xdr:colOff>101600</xdr:colOff>
      <xdr:row>71</xdr:row>
      <xdr:rowOff>4564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07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21091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185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138826</xdr:rowOff>
    </xdr:from>
    <xdr:to>
      <xdr:col>10</xdr:col>
      <xdr:colOff>165100</xdr:colOff>
      <xdr:row>75</xdr:row>
      <xdr:rowOff>68976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2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85503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0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127495</xdr:rowOff>
    </xdr:from>
    <xdr:to>
      <xdr:col>6</xdr:col>
      <xdr:colOff>38100</xdr:colOff>
      <xdr:row>77</xdr:row>
      <xdr:rowOff>57645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48772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5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164885</xdr:rowOff>
    </xdr:from>
    <xdr:to>
      <xdr:col>24</xdr:col>
      <xdr:colOff>63500</xdr:colOff>
      <xdr:row>95</xdr:row>
      <xdr:rowOff>125332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109735"/>
          <a:ext cx="838200" cy="30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54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164885</xdr:rowOff>
    </xdr:from>
    <xdr:to>
      <xdr:col>19</xdr:col>
      <xdr:colOff>177800</xdr:colOff>
      <xdr:row>95</xdr:row>
      <xdr:rowOff>157398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109735"/>
          <a:ext cx="889000" cy="33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152396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61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157398</xdr:rowOff>
    </xdr:from>
    <xdr:to>
      <xdr:col>15</xdr:col>
      <xdr:colOff>50800</xdr:colOff>
      <xdr:row>96</xdr:row>
      <xdr:rowOff>12114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45148"/>
          <a:ext cx="889000" cy="2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20528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12114</xdr:rowOff>
    </xdr:from>
    <xdr:to>
      <xdr:col>10</xdr:col>
      <xdr:colOff>114300</xdr:colOff>
      <xdr:row>96</xdr:row>
      <xdr:rowOff>63664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471314"/>
          <a:ext cx="889000" cy="5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25711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78906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74532</xdr:rowOff>
    </xdr:from>
    <xdr:to>
      <xdr:col>24</xdr:col>
      <xdr:colOff>114300</xdr:colOff>
      <xdr:row>96</xdr:row>
      <xdr:rowOff>4682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6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97409</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13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114085</xdr:rowOff>
    </xdr:from>
    <xdr:to>
      <xdr:col>20</xdr:col>
      <xdr:colOff>38100</xdr:colOff>
      <xdr:row>94</xdr:row>
      <xdr:rowOff>44235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05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60762</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58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106598</xdr:rowOff>
    </xdr:from>
    <xdr:to>
      <xdr:col>15</xdr:col>
      <xdr:colOff>101600</xdr:colOff>
      <xdr:row>96</xdr:row>
      <xdr:rowOff>36748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9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53275</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16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132764</xdr:rowOff>
    </xdr:from>
    <xdr:to>
      <xdr:col>10</xdr:col>
      <xdr:colOff>165100</xdr:colOff>
      <xdr:row>96</xdr:row>
      <xdr:rowOff>62914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2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79441</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19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12864</xdr:rowOff>
    </xdr:from>
    <xdr:to>
      <xdr:col>6</xdr:col>
      <xdr:colOff>38100</xdr:colOff>
      <xdr:row>96</xdr:row>
      <xdr:rowOff>114464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7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130991</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247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101219</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759069"/>
          <a:ext cx="1270" cy="97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47896</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53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101219</xdr:rowOff>
    </xdr:from>
    <xdr:to>
      <xdr:col>55</xdr:col>
      <xdr:colOff>88900</xdr:colOff>
      <xdr:row>33</xdr:row>
      <xdr:rowOff>101219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75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41021</xdr:rowOff>
    </xdr:from>
    <xdr:to>
      <xdr:col>55</xdr:col>
      <xdr:colOff>0</xdr:colOff>
      <xdr:row>38</xdr:row>
      <xdr:rowOff>144081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5355971"/>
          <a:ext cx="838200" cy="130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104538</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481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81661</xdr:rowOff>
    </xdr:from>
    <xdr:to>
      <xdr:col>55</xdr:col>
      <xdr:colOff>50800</xdr:colOff>
      <xdr:row>39</xdr:row>
      <xdr:rowOff>11811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41021</xdr:rowOff>
    </xdr:from>
    <xdr:to>
      <xdr:col>50</xdr:col>
      <xdr:colOff>114300</xdr:colOff>
      <xdr:row>34</xdr:row>
      <xdr:rowOff>35306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5355971"/>
          <a:ext cx="889000" cy="50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72136</xdr:rowOff>
    </xdr:from>
    <xdr:to>
      <xdr:col>50</xdr:col>
      <xdr:colOff>165100</xdr:colOff>
      <xdr:row>39</xdr:row>
      <xdr:rowOff>2286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164863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679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35306</xdr:rowOff>
    </xdr:from>
    <xdr:to>
      <xdr:col>45</xdr:col>
      <xdr:colOff>177800</xdr:colOff>
      <xdr:row>36</xdr:row>
      <xdr:rowOff>55880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5864606"/>
          <a:ext cx="889000" cy="36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74041</xdr:rowOff>
    </xdr:from>
    <xdr:to>
      <xdr:col>46</xdr:col>
      <xdr:colOff>38100</xdr:colOff>
      <xdr:row>39</xdr:row>
      <xdr:rowOff>4191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166768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55880</xdr:rowOff>
    </xdr:from>
    <xdr:to>
      <xdr:col>41</xdr:col>
      <xdr:colOff>50800</xdr:colOff>
      <xdr:row>37</xdr:row>
      <xdr:rowOff>88455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228080"/>
          <a:ext cx="889000" cy="20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86614</xdr:rowOff>
    </xdr:from>
    <xdr:to>
      <xdr:col>41</xdr:col>
      <xdr:colOff>101600</xdr:colOff>
      <xdr:row>39</xdr:row>
      <xdr:rowOff>16764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7891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694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87185</xdr:rowOff>
    </xdr:from>
    <xdr:to>
      <xdr:col>36</xdr:col>
      <xdr:colOff>165100</xdr:colOff>
      <xdr:row>39</xdr:row>
      <xdr:rowOff>17335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8462</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695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93281</xdr:rowOff>
    </xdr:from>
    <xdr:to>
      <xdr:col>55</xdr:col>
      <xdr:colOff>50800</xdr:colOff>
      <xdr:row>39</xdr:row>
      <xdr:rowOff>23431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60088</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75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161671</xdr:rowOff>
    </xdr:from>
    <xdr:to>
      <xdr:col>50</xdr:col>
      <xdr:colOff>165100</xdr:colOff>
      <xdr:row>31</xdr:row>
      <xdr:rowOff>91821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530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108348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508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155956</xdr:rowOff>
    </xdr:from>
    <xdr:to>
      <xdr:col>46</xdr:col>
      <xdr:colOff>38100</xdr:colOff>
      <xdr:row>34</xdr:row>
      <xdr:rowOff>86106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581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102633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558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5080</xdr:rowOff>
    </xdr:from>
    <xdr:to>
      <xdr:col>41</xdr:col>
      <xdr:colOff>101600</xdr:colOff>
      <xdr:row>36</xdr:row>
      <xdr:rowOff>106680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123207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95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37655</xdr:rowOff>
    </xdr:from>
    <xdr:to>
      <xdr:col>36</xdr:col>
      <xdr:colOff>165100</xdr:colOff>
      <xdr:row>37</xdr:row>
      <xdr:rowOff>139255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38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155782</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15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4639</xdr:rowOff>
    </xdr:from>
    <xdr:to>
      <xdr:col>55</xdr:col>
      <xdr:colOff>0</xdr:colOff>
      <xdr:row>57</xdr:row>
      <xdr:rowOff>83620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777289"/>
          <a:ext cx="838200" cy="7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79791</xdr:rowOff>
    </xdr:from>
    <xdr:to>
      <xdr:col>50</xdr:col>
      <xdr:colOff>114300</xdr:colOff>
      <xdr:row>57</xdr:row>
      <xdr:rowOff>83620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680991"/>
          <a:ext cx="889000" cy="17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82283</xdr:rowOff>
    </xdr:from>
    <xdr:to>
      <xdr:col>45</xdr:col>
      <xdr:colOff>177800</xdr:colOff>
      <xdr:row>56</xdr:row>
      <xdr:rowOff>79791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512033"/>
          <a:ext cx="889000" cy="16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156176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7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82283</xdr:rowOff>
    </xdr:from>
    <xdr:to>
      <xdr:col>41</xdr:col>
      <xdr:colOff>50800</xdr:colOff>
      <xdr:row>56</xdr:row>
      <xdr:rowOff>17483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512033"/>
          <a:ext cx="889000" cy="10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20838</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79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46307</xdr:rowOff>
    </xdr:from>
    <xdr:ext cx="59901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672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125289</xdr:rowOff>
    </xdr:from>
    <xdr:to>
      <xdr:col>55</xdr:col>
      <xdr:colOff>50800</xdr:colOff>
      <xdr:row>57</xdr:row>
      <xdr:rowOff>55439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2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103716</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0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32820</xdr:rowOff>
    </xdr:from>
    <xdr:to>
      <xdr:col>50</xdr:col>
      <xdr:colOff>165100</xdr:colOff>
      <xdr:row>57</xdr:row>
      <xdr:rowOff>134420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0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125547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89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28991</xdr:rowOff>
    </xdr:from>
    <xdr:to>
      <xdr:col>46</xdr:col>
      <xdr:colOff>38100</xdr:colOff>
      <xdr:row>56</xdr:row>
      <xdr:rowOff>130591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3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147118</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50795" y="940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31483</xdr:rowOff>
    </xdr:from>
    <xdr:to>
      <xdr:col>41</xdr:col>
      <xdr:colOff>101600</xdr:colOff>
      <xdr:row>55</xdr:row>
      <xdr:rowOff>133083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46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149610</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61795" y="923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138133</xdr:rowOff>
    </xdr:from>
    <xdr:to>
      <xdr:col>36</xdr:col>
      <xdr:colOff>165100</xdr:colOff>
      <xdr:row>56</xdr:row>
      <xdr:rowOff>68283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6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84810</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672795" y="934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16782</xdr:rowOff>
    </xdr:from>
    <xdr:to>
      <xdr:col>55</xdr:col>
      <xdr:colOff>0</xdr:colOff>
      <xdr:row>78</xdr:row>
      <xdr:rowOff>24197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389882"/>
          <a:ext cx="838200" cy="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6051</xdr:rowOff>
    </xdr:from>
    <xdr:to>
      <xdr:col>50</xdr:col>
      <xdr:colOff>114300</xdr:colOff>
      <xdr:row>78</xdr:row>
      <xdr:rowOff>24197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79151"/>
          <a:ext cx="889000" cy="1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111979</xdr:rowOff>
    </xdr:from>
    <xdr:to>
      <xdr:col>45</xdr:col>
      <xdr:colOff>177800</xdr:colOff>
      <xdr:row>78</xdr:row>
      <xdr:rowOff>6051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313629"/>
          <a:ext cx="889000" cy="6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111979</xdr:rowOff>
    </xdr:from>
    <xdr:to>
      <xdr:col>41</xdr:col>
      <xdr:colOff>50800</xdr:colOff>
      <xdr:row>78</xdr:row>
      <xdr:rowOff>10706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13629"/>
          <a:ext cx="889000" cy="7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158292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137432</xdr:rowOff>
    </xdr:from>
    <xdr:to>
      <xdr:col>55</xdr:col>
      <xdr:colOff>50800</xdr:colOff>
      <xdr:row>78</xdr:row>
      <xdr:rowOff>67582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3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52359</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144847</xdr:rowOff>
    </xdr:from>
    <xdr:to>
      <xdr:col>50</xdr:col>
      <xdr:colOff>165100</xdr:colOff>
      <xdr:row>78</xdr:row>
      <xdr:rowOff>74997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4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66124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43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126701</xdr:rowOff>
    </xdr:from>
    <xdr:to>
      <xdr:col>46</xdr:col>
      <xdr:colOff>38100</xdr:colOff>
      <xdr:row>78</xdr:row>
      <xdr:rowOff>56851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47978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42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61179</xdr:rowOff>
    </xdr:from>
    <xdr:to>
      <xdr:col>41</xdr:col>
      <xdr:colOff>101600</xdr:colOff>
      <xdr:row>77</xdr:row>
      <xdr:rowOff>162779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6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7856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03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131356</xdr:rowOff>
    </xdr:from>
    <xdr:to>
      <xdr:col>36</xdr:col>
      <xdr:colOff>165100</xdr:colOff>
      <xdr:row>78</xdr:row>
      <xdr:rowOff>61506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3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52633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42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93957</xdr:rowOff>
    </xdr:from>
    <xdr:to>
      <xdr:col>55</xdr:col>
      <xdr:colOff>0</xdr:colOff>
      <xdr:row>96</xdr:row>
      <xdr:rowOff>164632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553157"/>
          <a:ext cx="838200" cy="7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106708</xdr:rowOff>
    </xdr:from>
    <xdr:to>
      <xdr:col>50</xdr:col>
      <xdr:colOff>114300</xdr:colOff>
      <xdr:row>96</xdr:row>
      <xdr:rowOff>164632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565908"/>
          <a:ext cx="889000" cy="5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86003</xdr:rowOff>
    </xdr:from>
    <xdr:to>
      <xdr:col>45</xdr:col>
      <xdr:colOff>177800</xdr:colOff>
      <xdr:row>96</xdr:row>
      <xdr:rowOff>106708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545203"/>
          <a:ext cx="889000" cy="2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154124</xdr:rowOff>
    </xdr:from>
    <xdr:to>
      <xdr:col>41</xdr:col>
      <xdr:colOff>50800</xdr:colOff>
      <xdr:row>96</xdr:row>
      <xdr:rowOff>86003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441874"/>
          <a:ext cx="889000" cy="10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68031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43157</xdr:rowOff>
    </xdr:from>
    <xdr:to>
      <xdr:col>55</xdr:col>
      <xdr:colOff>50800</xdr:colOff>
      <xdr:row>96</xdr:row>
      <xdr:rowOff>144757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50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21584</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48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113832</xdr:rowOff>
    </xdr:from>
    <xdr:to>
      <xdr:col>50</xdr:col>
      <xdr:colOff>165100</xdr:colOff>
      <xdr:row>97</xdr:row>
      <xdr:rowOff>43982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57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35109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66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55908</xdr:rowOff>
    </xdr:from>
    <xdr:to>
      <xdr:col>46</xdr:col>
      <xdr:colOff>38100</xdr:colOff>
      <xdr:row>96</xdr:row>
      <xdr:rowOff>157508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51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148635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60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35203</xdr:rowOff>
    </xdr:from>
    <xdr:to>
      <xdr:col>41</xdr:col>
      <xdr:colOff>101600</xdr:colOff>
      <xdr:row>96</xdr:row>
      <xdr:rowOff>136803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49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127930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58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103324</xdr:rowOff>
    </xdr:from>
    <xdr:to>
      <xdr:col>36</xdr:col>
      <xdr:colOff>165100</xdr:colOff>
      <xdr:row>96</xdr:row>
      <xdr:rowOff>33474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39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50001</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672795" y="1616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43147</xdr:rowOff>
    </xdr:from>
    <xdr:to>
      <xdr:col>85</xdr:col>
      <xdr:colOff>127000</xdr:colOff>
      <xdr:row>36</xdr:row>
      <xdr:rowOff>79594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215347"/>
          <a:ext cx="838200" cy="3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86499</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58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79594</xdr:rowOff>
    </xdr:from>
    <xdr:to>
      <xdr:col>81</xdr:col>
      <xdr:colOff>50800</xdr:colOff>
      <xdr:row>36</xdr:row>
      <xdr:rowOff>89964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251794"/>
          <a:ext cx="889000" cy="1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68478</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41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41547</xdr:rowOff>
    </xdr:from>
    <xdr:to>
      <xdr:col>76</xdr:col>
      <xdr:colOff>114300</xdr:colOff>
      <xdr:row>36</xdr:row>
      <xdr:rowOff>89964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213747"/>
          <a:ext cx="889000" cy="4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80334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42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41547</xdr:rowOff>
    </xdr:from>
    <xdr:to>
      <xdr:col>71</xdr:col>
      <xdr:colOff>177800</xdr:colOff>
      <xdr:row>36</xdr:row>
      <xdr:rowOff>123134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213747"/>
          <a:ext cx="889000" cy="8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60995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40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31269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37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163797</xdr:rowOff>
    </xdr:from>
    <xdr:to>
      <xdr:col>85</xdr:col>
      <xdr:colOff>177800</xdr:colOff>
      <xdr:row>36</xdr:row>
      <xdr:rowOff>93947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1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15224</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01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28794</xdr:rowOff>
    </xdr:from>
    <xdr:to>
      <xdr:col>81</xdr:col>
      <xdr:colOff>101600</xdr:colOff>
      <xdr:row>36</xdr:row>
      <xdr:rowOff>130394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20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146921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97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39164</xdr:rowOff>
    </xdr:from>
    <xdr:to>
      <xdr:col>76</xdr:col>
      <xdr:colOff>165100</xdr:colOff>
      <xdr:row>36</xdr:row>
      <xdr:rowOff>140764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21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157291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9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162197</xdr:rowOff>
    </xdr:from>
    <xdr:to>
      <xdr:col>72</xdr:col>
      <xdr:colOff>38100</xdr:colOff>
      <xdr:row>36</xdr:row>
      <xdr:rowOff>92347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16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108874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593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72334</xdr:rowOff>
    </xdr:from>
    <xdr:to>
      <xdr:col>67</xdr:col>
      <xdr:colOff>101600</xdr:colOff>
      <xdr:row>37</xdr:row>
      <xdr:rowOff>2484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24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19011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01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151921</xdr:rowOff>
    </xdr:from>
    <xdr:to>
      <xdr:col>85</xdr:col>
      <xdr:colOff>127000</xdr:colOff>
      <xdr:row>56</xdr:row>
      <xdr:rowOff>36185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581671"/>
          <a:ext cx="838200" cy="5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36185</xdr:rowOff>
    </xdr:from>
    <xdr:to>
      <xdr:col>81</xdr:col>
      <xdr:colOff>50800</xdr:colOff>
      <xdr:row>56</xdr:row>
      <xdr:rowOff>60143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637385"/>
          <a:ext cx="889000" cy="2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38389</xdr:rowOff>
    </xdr:from>
    <xdr:to>
      <xdr:col>76</xdr:col>
      <xdr:colOff>114300</xdr:colOff>
      <xdr:row>56</xdr:row>
      <xdr:rowOff>60143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639589"/>
          <a:ext cx="889000" cy="2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38389</xdr:rowOff>
    </xdr:from>
    <xdr:to>
      <xdr:col>71</xdr:col>
      <xdr:colOff>177800</xdr:colOff>
      <xdr:row>56</xdr:row>
      <xdr:rowOff>96462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639589"/>
          <a:ext cx="889000" cy="5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101121</xdr:rowOff>
    </xdr:from>
    <xdr:to>
      <xdr:col>85</xdr:col>
      <xdr:colOff>177800</xdr:colOff>
      <xdr:row>56</xdr:row>
      <xdr:rowOff>31271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53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79548</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509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156835</xdr:rowOff>
    </xdr:from>
    <xdr:to>
      <xdr:col>81</xdr:col>
      <xdr:colOff>101600</xdr:colOff>
      <xdr:row>56</xdr:row>
      <xdr:rowOff>86985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58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78112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67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9343</xdr:rowOff>
    </xdr:from>
    <xdr:to>
      <xdr:col>76</xdr:col>
      <xdr:colOff>165100</xdr:colOff>
      <xdr:row>56</xdr:row>
      <xdr:rowOff>110943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61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102070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70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159039</xdr:rowOff>
    </xdr:from>
    <xdr:to>
      <xdr:col>72</xdr:col>
      <xdr:colOff>38100</xdr:colOff>
      <xdr:row>56</xdr:row>
      <xdr:rowOff>89189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58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80316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68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45662</xdr:rowOff>
    </xdr:from>
    <xdr:to>
      <xdr:col>67</xdr:col>
      <xdr:colOff>101600</xdr:colOff>
      <xdr:row>56</xdr:row>
      <xdr:rowOff>147262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64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138389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73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23037</xdr:rowOff>
    </xdr:from>
    <xdr:to>
      <xdr:col>85</xdr:col>
      <xdr:colOff>127000</xdr:colOff>
      <xdr:row>79</xdr:row>
      <xdr:rowOff>72622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396137"/>
          <a:ext cx="838200" cy="22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23037</xdr:rowOff>
    </xdr:from>
    <xdr:to>
      <xdr:col>81</xdr:col>
      <xdr:colOff>50800</xdr:colOff>
      <xdr:row>79</xdr:row>
      <xdr:rowOff>13688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396137"/>
          <a:ext cx="889000" cy="16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134786</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14111" y="135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81189</xdr:rowOff>
    </xdr:from>
    <xdr:to>
      <xdr:col>76</xdr:col>
      <xdr:colOff>114300</xdr:colOff>
      <xdr:row>79</xdr:row>
      <xdr:rowOff>13688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54289"/>
          <a:ext cx="889000" cy="10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81189</xdr:rowOff>
    </xdr:from>
    <xdr:to>
      <xdr:col>71</xdr:col>
      <xdr:colOff>177800</xdr:colOff>
      <xdr:row>78</xdr:row>
      <xdr:rowOff>158511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454289"/>
          <a:ext cx="889000" cy="7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163720</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36111" y="1353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21822</xdr:rowOff>
    </xdr:from>
    <xdr:to>
      <xdr:col>85</xdr:col>
      <xdr:colOff>177800</xdr:colOff>
      <xdr:row>79</xdr:row>
      <xdr:rowOff>123422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6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108199</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8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143687</xdr:rowOff>
    </xdr:from>
    <xdr:to>
      <xdr:col>81</xdr:col>
      <xdr:colOff>101600</xdr:colOff>
      <xdr:row>78</xdr:row>
      <xdr:rowOff>73837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4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90364</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14111" y="1312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134338</xdr:rowOff>
    </xdr:from>
    <xdr:to>
      <xdr:col>76</xdr:col>
      <xdr:colOff>165100</xdr:colOff>
      <xdr:row>79</xdr:row>
      <xdr:rowOff>64488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0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55615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60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30389</xdr:rowOff>
    </xdr:from>
    <xdr:to>
      <xdr:col>72</xdr:col>
      <xdr:colOff>38100</xdr:colOff>
      <xdr:row>78</xdr:row>
      <xdr:rowOff>131989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0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148516</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317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107711</xdr:rowOff>
    </xdr:from>
    <xdr:to>
      <xdr:col>67</xdr:col>
      <xdr:colOff>101600</xdr:colOff>
      <xdr:row>79</xdr:row>
      <xdr:rowOff>37861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8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28988</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357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31201</xdr:rowOff>
    </xdr:from>
    <xdr:to>
      <xdr:col>85</xdr:col>
      <xdr:colOff>127000</xdr:colOff>
      <xdr:row>94</xdr:row>
      <xdr:rowOff>81745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147501"/>
          <a:ext cx="838200" cy="5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134941</xdr:rowOff>
    </xdr:from>
    <xdr:to>
      <xdr:col>81</xdr:col>
      <xdr:colOff>50800</xdr:colOff>
      <xdr:row>94</xdr:row>
      <xdr:rowOff>81745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079791"/>
          <a:ext cx="889000" cy="11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134941</xdr:rowOff>
    </xdr:from>
    <xdr:to>
      <xdr:col>76</xdr:col>
      <xdr:colOff>114300</xdr:colOff>
      <xdr:row>94</xdr:row>
      <xdr:rowOff>40159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079791"/>
          <a:ext cx="889000" cy="7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101302</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3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40159</xdr:rowOff>
    </xdr:from>
    <xdr:to>
      <xdr:col>71</xdr:col>
      <xdr:colOff>177800</xdr:colOff>
      <xdr:row>94</xdr:row>
      <xdr:rowOff>159336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156459"/>
          <a:ext cx="889000" cy="1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151996</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64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16294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151851</xdr:rowOff>
    </xdr:from>
    <xdr:to>
      <xdr:col>85</xdr:col>
      <xdr:colOff>177800</xdr:colOff>
      <xdr:row>94</xdr:row>
      <xdr:rowOff>82001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09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3278</xdr:rowOff>
    </xdr:from>
    <xdr:ext cx="599010"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594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30945</xdr:rowOff>
    </xdr:from>
    <xdr:to>
      <xdr:col>81</xdr:col>
      <xdr:colOff>101600</xdr:colOff>
      <xdr:row>94</xdr:row>
      <xdr:rowOff>132545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14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149072</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181795" y="1592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84141</xdr:rowOff>
    </xdr:from>
    <xdr:to>
      <xdr:col>76</xdr:col>
      <xdr:colOff>165100</xdr:colOff>
      <xdr:row>94</xdr:row>
      <xdr:rowOff>14291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02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30818</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292795" y="15804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160809</xdr:rowOff>
    </xdr:from>
    <xdr:to>
      <xdr:col>72</xdr:col>
      <xdr:colOff>38100</xdr:colOff>
      <xdr:row>94</xdr:row>
      <xdr:rowOff>90959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10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107486</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03795" y="1588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108536</xdr:rowOff>
    </xdr:from>
    <xdr:to>
      <xdr:col>67</xdr:col>
      <xdr:colOff>101600</xdr:colOff>
      <xdr:row>95</xdr:row>
      <xdr:rowOff>38686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22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55213</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14795" y="1600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21481</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193681"/>
          <a:ext cx="889000" cy="59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80390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766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142131</xdr:rowOff>
    </xdr:from>
    <xdr:to>
      <xdr:col>98</xdr:col>
      <xdr:colOff>38100</xdr:colOff>
      <xdr:row>36</xdr:row>
      <xdr:rowOff>72281</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14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88808</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21428" y="591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・総務費では、主に庁舎等建設工事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252,880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千円の減などにより、住民一人当たりのコストは前年度比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136,127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円減の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337,224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円となった一方で、類似団体平均を大きく上回る水準は変わらない状況である。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・衛生費では、清掃センター長寿命化修繕工事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489,811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千円の減などにより、住民一人当たりのコストは前年度比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79,619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円減の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158,771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円となった一方で、類似団体平均を上回っている状況である。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・一方で、農林水産業費では、畜産労働力負担軽減対策事業費補助金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15,854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千円（皆増）や畜産生産資材価格等高騰対策支援事業費補助金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33,411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千円（皆増）の増などにより、住民一人当たりのコストは前年度比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20,730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100,449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円となったため、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事業の精査と経費の増嵩抑制を図る必要がある。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・財政調整基金は、Ｈ</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以降</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％前後の水準を確保し、災害等の財政</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リスクにも備えた安定的な財政運営に努めている。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・実質収支が前年度比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171,572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千円増の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324,441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千円となり、前年度の</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実質収支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152,869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千円を差し引いた単年度収支は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171,572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千円となった。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・単年度収支に</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黒字要素の基金積立額や繰上償還額を加え、赤字要素の</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基金取崩額を差し引いた実質単年度収支は、前年度比</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383,296</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千円増</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の</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264,923</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千円となった。</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・今後見込まれる社会保障関係費や公債費の増大に対応するため、より</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一層の歳出削減・歳入確保の取り組みを進めていく。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editAs="oneCell">
    <xdr:from>
      <xdr:col>1</xdr:col>
      <xdr:colOff>0</xdr:colOff>
      <xdr:row>3</xdr:row>
      <xdr:rowOff>28575</xdr:rowOff>
    </xdr:from>
    <xdr:to>
      <xdr:col>4</xdr:col>
      <xdr:colOff>914400</xdr:colOff>
      <xdr:row>5</xdr:row>
      <xdr:rowOff>1633</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・令和６年度においても、全会計で黒字となったため、連結実質赤字比率は</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・一方、一般会計から公営企業に対する繰出金の中には、基準外繰出も含ま</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れていることから、引き続き、公営企業の一層の経営効率化を図り、独立</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採算による経営に努める必要がある。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7794038</v>
      </c>
      <c r="BO4" s="358"/>
      <c r="BP4" s="358"/>
      <c r="BQ4" s="358"/>
      <c r="BR4" s="358"/>
      <c r="BS4" s="358"/>
      <c r="BT4" s="358"/>
      <c r="BU4" s="359"/>
      <c r="BV4" s="357">
        <v>8510242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7.2</v>
      </c>
      <c r="CU4" s="364"/>
      <c r="CV4" s="364"/>
      <c r="CW4" s="364"/>
      <c r="CX4" s="364"/>
      <c r="CY4" s="364"/>
      <c r="CZ4" s="364"/>
      <c r="DA4" s="365"/>
      <c r="DB4" s="363">
        <v>3.5</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7046662</v>
      </c>
      <c r="BO5" s="395"/>
      <c r="BP5" s="395"/>
      <c r="BQ5" s="395"/>
      <c r="BR5" s="395"/>
      <c r="BS5" s="395"/>
      <c r="BT5" s="395"/>
      <c r="BU5" s="396"/>
      <c r="BV5" s="394">
        <v>8251324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90.5</v>
      </c>
      <c r="CU5" s="392"/>
      <c r="CV5" s="392"/>
      <c r="CW5" s="392"/>
      <c r="CX5" s="392"/>
      <c r="CY5" s="392"/>
      <c r="CZ5" s="392"/>
      <c r="DA5" s="393"/>
      <c r="DB5" s="391">
        <v>89</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747376</v>
      </c>
      <c r="BO6" s="395"/>
      <c r="BP6" s="395"/>
      <c r="BQ6" s="395"/>
      <c r="BR6" s="395"/>
      <c r="BS6" s="395"/>
      <c r="BT6" s="395"/>
      <c r="BU6" s="396"/>
      <c r="BV6" s="394">
        <v>258918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90.7</v>
      </c>
      <c r="CU6" s="432"/>
      <c r="CV6" s="432"/>
      <c r="CW6" s="432"/>
      <c r="CX6" s="432"/>
      <c r="CY6" s="432"/>
      <c r="CZ6" s="432"/>
      <c r="DA6" s="433"/>
      <c r="DB6" s="431">
        <v>89.3</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422935</v>
      </c>
      <c r="BO7" s="395"/>
      <c r="BP7" s="395"/>
      <c r="BQ7" s="395"/>
      <c r="BR7" s="395"/>
      <c r="BS7" s="395"/>
      <c r="BT7" s="395"/>
      <c r="BU7" s="396"/>
      <c r="BV7" s="394">
        <v>106049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4488834</v>
      </c>
      <c r="CU7" s="395"/>
      <c r="CV7" s="395"/>
      <c r="CW7" s="395"/>
      <c r="CX7" s="395"/>
      <c r="CY7" s="395"/>
      <c r="CZ7" s="395"/>
      <c r="DA7" s="396"/>
      <c r="DB7" s="394">
        <v>4325429</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324441</v>
      </c>
      <c r="BO8" s="395"/>
      <c r="BP8" s="395"/>
      <c r="BQ8" s="395"/>
      <c r="BR8" s="395"/>
      <c r="BS8" s="395"/>
      <c r="BT8" s="395"/>
      <c r="BU8" s="396"/>
      <c r="BV8" s="394">
        <v>152869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0.17</v>
      </c>
      <c r="CU8" s="435"/>
      <c r="CV8" s="435"/>
      <c r="CW8" s="435"/>
      <c r="CX8" s="435"/>
      <c r="CY8" s="435"/>
      <c r="CZ8" s="435"/>
      <c r="DA8" s="436"/>
      <c r="DB8" s="434">
        <v>0.18</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5634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171572</v>
      </c>
      <c r="BO9" s="395"/>
      <c r="BP9" s="395"/>
      <c r="BQ9" s="395"/>
      <c r="BR9" s="395"/>
      <c r="BS9" s="395"/>
      <c r="BT9" s="395"/>
      <c r="BU9" s="396"/>
      <c r="BV9" s="394">
        <v>-411938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14.6</v>
      </c>
      <c r="CU9" s="392"/>
      <c r="CV9" s="392"/>
      <c r="CW9" s="392"/>
      <c r="CX9" s="392"/>
      <c r="CY9" s="392"/>
      <c r="CZ9" s="392"/>
      <c r="DA9" s="393"/>
      <c r="DB9" s="391">
        <v>14</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6344</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100560</v>
      </c>
      <c r="BO10" s="395"/>
      <c r="BP10" s="395"/>
      <c r="BQ10" s="395"/>
      <c r="BR10" s="395"/>
      <c r="BS10" s="395"/>
      <c r="BT10" s="395"/>
      <c r="BU10" s="396"/>
      <c r="BV10" s="394">
        <v>150007</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116791</v>
      </c>
      <c r="BO11" s="395"/>
      <c r="BP11" s="395"/>
      <c r="BQ11" s="395"/>
      <c r="BR11" s="395"/>
      <c r="BS11" s="395"/>
      <c r="BT11" s="395"/>
      <c r="BU11" s="396"/>
      <c r="BV11" s="394">
        <v>143558</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5293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124000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5258</v>
      </c>
      <c r="S13" s="479"/>
      <c r="T13" s="479"/>
      <c r="U13" s="479"/>
      <c r="V13" s="480"/>
      <c r="W13" s="410" t="s">
        <v>131</v>
      </c>
      <c r="X13" s="411"/>
      <c r="Y13" s="411"/>
      <c r="Z13" s="411"/>
      <c r="AA13" s="411"/>
      <c r="AB13" s="401"/>
      <c r="AC13" s="445">
        <v>729</v>
      </c>
      <c r="AD13" s="446"/>
      <c r="AE13" s="446"/>
      <c r="AF13" s="446"/>
      <c r="AG13" s="488"/>
      <c r="AH13" s="445">
        <v>855</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264923</v>
      </c>
      <c r="BO13" s="395"/>
      <c r="BP13" s="395"/>
      <c r="BQ13" s="395"/>
      <c r="BR13" s="395"/>
      <c r="BS13" s="395"/>
      <c r="BT13" s="395"/>
      <c r="BU13" s="396"/>
      <c r="BV13" s="394">
        <v>-118373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7.1</v>
      </c>
      <c r="CU13" s="392"/>
      <c r="CV13" s="392"/>
      <c r="CW13" s="392"/>
      <c r="CX13" s="392"/>
      <c r="CY13" s="392"/>
      <c r="CZ13" s="392"/>
      <c r="DA13" s="393"/>
      <c r="DB13" s="391">
        <v>7.4</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5433</v>
      </c>
      <c r="S14" s="479"/>
      <c r="T14" s="479"/>
      <c r="U14" s="479"/>
      <c r="V14" s="480"/>
      <c r="W14" s="384"/>
      <c r="X14" s="385"/>
      <c r="Y14" s="385"/>
      <c r="Z14" s="385"/>
      <c r="AA14" s="385"/>
      <c r="AB14" s="374"/>
      <c r="AC14" s="481">
        <v>27.2</v>
      </c>
      <c r="AD14" s="482"/>
      <c r="AE14" s="482"/>
      <c r="AF14" s="482"/>
      <c r="AG14" s="483"/>
      <c r="AH14" s="481">
        <v>28.5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7.4</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5405</v>
      </c>
      <c r="S15" s="479"/>
      <c r="T15" s="479"/>
      <c r="U15" s="479"/>
      <c r="V15" s="480"/>
      <c r="W15" s="410" t="s">
        <v>137</v>
      </c>
      <c r="X15" s="411"/>
      <c r="Y15" s="411"/>
      <c r="Z15" s="411"/>
      <c r="AA15" s="411"/>
      <c r="AB15" s="401"/>
      <c r="AC15" s="445">
        <v>671</v>
      </c>
      <c r="AD15" s="446"/>
      <c r="AE15" s="446"/>
      <c r="AF15" s="446"/>
      <c r="AG15" s="488"/>
      <c r="AH15" s="445">
        <v>792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719559</v>
      </c>
      <c r="BO15" s="358"/>
      <c r="BP15" s="358"/>
      <c r="BQ15" s="358"/>
      <c r="BR15" s="358"/>
      <c r="BS15" s="358"/>
      <c r="BT15" s="358"/>
      <c r="BU15" s="359"/>
      <c r="BV15" s="357">
        <v>703735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25</v>
      </c>
      <c r="AD16" s="482"/>
      <c r="AE16" s="482"/>
      <c r="AF16" s="482"/>
      <c r="AG16" s="483"/>
      <c r="AH16" s="481">
        <v>26.4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4330016</v>
      </c>
      <c r="BO16" s="395"/>
      <c r="BP16" s="395"/>
      <c r="BQ16" s="395"/>
      <c r="BR16" s="395"/>
      <c r="BS16" s="395"/>
      <c r="BT16" s="395"/>
      <c r="BU16" s="396"/>
      <c r="BV16" s="394">
        <v>4158388</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1279</v>
      </c>
      <c r="AD17" s="446"/>
      <c r="AE17" s="446"/>
      <c r="AF17" s="446"/>
      <c r="AG17" s="488"/>
      <c r="AH17" s="445">
        <v>1357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870406</v>
      </c>
      <c r="BO17" s="395"/>
      <c r="BP17" s="395"/>
      <c r="BQ17" s="395"/>
      <c r="BR17" s="395"/>
      <c r="BS17" s="395"/>
      <c r="BT17" s="395"/>
      <c r="BU17" s="396"/>
      <c r="BV17" s="394">
        <v>854713</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434.96</v>
      </c>
      <c r="M18" s="518"/>
      <c r="N18" s="518"/>
      <c r="O18" s="518"/>
      <c r="P18" s="518"/>
      <c r="Q18" s="518"/>
      <c r="R18" s="519"/>
      <c r="S18" s="519"/>
      <c r="T18" s="519"/>
      <c r="U18" s="519"/>
      <c r="V18" s="520"/>
      <c r="W18" s="412"/>
      <c r="X18" s="413"/>
      <c r="Y18" s="413"/>
      <c r="Z18" s="413"/>
      <c r="AA18" s="413"/>
      <c r="AB18" s="404"/>
      <c r="AC18" s="521">
        <v>47.7</v>
      </c>
      <c r="AD18" s="522"/>
      <c r="AE18" s="522"/>
      <c r="AF18" s="522"/>
      <c r="AG18" s="523"/>
      <c r="AH18" s="521">
        <v>45.2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4099958</v>
      </c>
      <c r="BO18" s="395"/>
      <c r="BP18" s="395"/>
      <c r="BQ18" s="395"/>
      <c r="BR18" s="395"/>
      <c r="BS18" s="395"/>
      <c r="BT18" s="395"/>
      <c r="BU18" s="396"/>
      <c r="BV18" s="394">
        <v>3854964</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6298189</v>
      </c>
      <c r="BO19" s="395"/>
      <c r="BP19" s="395"/>
      <c r="BQ19" s="395"/>
      <c r="BR19" s="395"/>
      <c r="BS19" s="395"/>
      <c r="BT19" s="395"/>
      <c r="BU19" s="396"/>
      <c r="BV19" s="394">
        <v>6329144</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2349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11222653</v>
      </c>
      <c r="BO22" s="358"/>
      <c r="BP22" s="358"/>
      <c r="BQ22" s="358"/>
      <c r="BR22" s="358"/>
      <c r="BS22" s="358"/>
      <c r="BT22" s="358"/>
      <c r="BU22" s="359"/>
      <c r="BV22" s="357">
        <v>11494663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9970776</v>
      </c>
      <c r="BO23" s="395"/>
      <c r="BP23" s="395"/>
      <c r="BQ23" s="395"/>
      <c r="BR23" s="395"/>
      <c r="BS23" s="395"/>
      <c r="BT23" s="395"/>
      <c r="BU23" s="396"/>
      <c r="BV23" s="394">
        <v>10212005</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6900</v>
      </c>
      <c r="R24" s="446"/>
      <c r="S24" s="446"/>
      <c r="T24" s="446"/>
      <c r="U24" s="446"/>
      <c r="V24" s="488"/>
      <c r="W24" s="540"/>
      <c r="X24" s="541"/>
      <c r="Y24" s="542"/>
      <c r="Z24" s="444" t="s">
        <v>162</v>
      </c>
      <c r="AA24" s="424"/>
      <c r="AB24" s="424"/>
      <c r="AC24" s="424"/>
      <c r="AD24" s="424"/>
      <c r="AE24" s="424"/>
      <c r="AF24" s="424"/>
      <c r="AG24" s="425"/>
      <c r="AH24" s="445">
        <v>91</v>
      </c>
      <c r="AI24" s="446"/>
      <c r="AJ24" s="446"/>
      <c r="AK24" s="446"/>
      <c r="AL24" s="488"/>
      <c r="AM24" s="445">
        <v>264537</v>
      </c>
      <c r="AN24" s="446"/>
      <c r="AO24" s="446"/>
      <c r="AP24" s="446"/>
      <c r="AQ24" s="446"/>
      <c r="AR24" s="488"/>
      <c r="AS24" s="445">
        <v>2907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10706602</v>
      </c>
      <c r="BO24" s="395"/>
      <c r="BP24" s="395"/>
      <c r="BQ24" s="395"/>
      <c r="BR24" s="395"/>
      <c r="BS24" s="395"/>
      <c r="BT24" s="395"/>
      <c r="BU24" s="396"/>
      <c r="BV24" s="394">
        <v>10796220</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5610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13884</v>
      </c>
      <c r="BO25" s="358"/>
      <c r="BP25" s="358"/>
      <c r="BQ25" s="358"/>
      <c r="BR25" s="358"/>
      <c r="BS25" s="358"/>
      <c r="BT25" s="358"/>
      <c r="BU25" s="359"/>
      <c r="BV25" s="357">
        <v>764999</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5340</v>
      </c>
      <c r="R26" s="446"/>
      <c r="S26" s="446"/>
      <c r="T26" s="446"/>
      <c r="U26" s="446"/>
      <c r="V26" s="488"/>
      <c r="W26" s="540"/>
      <c r="X26" s="541"/>
      <c r="Y26" s="542"/>
      <c r="Z26" s="444" t="s">
        <v>168</v>
      </c>
      <c r="AA26" s="546"/>
      <c r="AB26" s="546"/>
      <c r="AC26" s="546"/>
      <c r="AD26" s="546"/>
      <c r="AE26" s="546"/>
      <c r="AF26" s="546"/>
      <c r="AG26" s="547"/>
      <c r="AH26" s="445">
        <v>5</v>
      </c>
      <c r="AI26" s="446"/>
      <c r="AJ26" s="446"/>
      <c r="AK26" s="446"/>
      <c r="AL26" s="488"/>
      <c r="AM26" s="445">
        <v>13115</v>
      </c>
      <c r="AN26" s="446"/>
      <c r="AO26" s="446"/>
      <c r="AP26" s="446"/>
      <c r="AQ26" s="446"/>
      <c r="AR26" s="488"/>
      <c r="AS26" s="445">
        <v>2623</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2790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95000</v>
      </c>
      <c r="BO27" s="514"/>
      <c r="BP27" s="514"/>
      <c r="BQ27" s="514"/>
      <c r="BR27" s="514"/>
      <c r="BS27" s="514"/>
      <c r="BT27" s="514"/>
      <c r="BU27" s="515"/>
      <c r="BV27" s="513">
        <v>95000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2270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915155</v>
      </c>
      <c r="BO28" s="358"/>
      <c r="BP28" s="358"/>
      <c r="BQ28" s="358"/>
      <c r="BR28" s="358"/>
      <c r="BS28" s="358"/>
      <c r="BT28" s="358"/>
      <c r="BU28" s="359"/>
      <c r="BV28" s="357">
        <v>938595</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8</v>
      </c>
      <c r="M29" s="446"/>
      <c r="N29" s="446"/>
      <c r="O29" s="446"/>
      <c r="P29" s="488"/>
      <c r="Q29" s="445">
        <v>2110</v>
      </c>
      <c r="R29" s="446"/>
      <c r="S29" s="446"/>
      <c r="T29" s="446"/>
      <c r="U29" s="446"/>
      <c r="V29" s="488"/>
      <c r="W29" s="543"/>
      <c r="X29" s="544"/>
      <c r="Y29" s="545"/>
      <c r="Z29" s="444" t="s">
        <v>177</v>
      </c>
      <c r="AA29" s="424"/>
      <c r="AB29" s="424"/>
      <c r="AC29" s="424"/>
      <c r="AD29" s="424"/>
      <c r="AE29" s="424"/>
      <c r="AF29" s="424"/>
      <c r="AG29" s="425"/>
      <c r="AH29" s="445">
        <v>91</v>
      </c>
      <c r="AI29" s="446"/>
      <c r="AJ29" s="446"/>
      <c r="AK29" s="446"/>
      <c r="AL29" s="488"/>
      <c r="AM29" s="445">
        <v>264537</v>
      </c>
      <c r="AN29" s="446"/>
      <c r="AO29" s="446"/>
      <c r="AP29" s="446"/>
      <c r="AQ29" s="446"/>
      <c r="AR29" s="488"/>
      <c r="AS29" s="445">
        <v>2907</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1611583</v>
      </c>
      <c r="BO29" s="395"/>
      <c r="BP29" s="395"/>
      <c r="BQ29" s="395"/>
      <c r="BR29" s="395"/>
      <c r="BS29" s="395"/>
      <c r="BT29" s="395"/>
      <c r="BU29" s="396"/>
      <c r="BV29" s="394">
        <v>1376639</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3533610</v>
      </c>
      <c r="BO30" s="514"/>
      <c r="BP30" s="514"/>
      <c r="BQ30" s="514"/>
      <c r="BR30" s="514"/>
      <c r="BS30" s="514"/>
      <c r="BT30" s="514"/>
      <c r="BU30" s="515"/>
      <c r="BV30" s="513">
        <v>4011925</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国民健康保険事業勘定特別会計</v>
      </c>
      <c r="X34" s="585"/>
      <c r="Y34" s="585"/>
      <c r="Z34" s="585"/>
      <c r="AA34" s="585"/>
      <c r="AB34" s="585"/>
      <c r="AC34" s="585"/>
      <c r="AD34" s="585"/>
      <c r="AE34" s="585"/>
      <c r="AF34" s="585"/>
      <c r="AG34" s="585"/>
      <c r="AH34" s="585"/>
      <c r="AI34" s="585"/>
      <c r="AJ34" s="585"/>
      <c r="AK34" s="585"/>
      <c r="AL34" s="163"/>
      <c r="AM34" s="584">
        <f>IF(AO34="","",MAX(C34:D43,U34:V43)+1)</f>
        <v>4</v>
      </c>
      <c r="AN34" s="584"/>
      <c r="AO34" s="585" t="str">
        <f>IF('各会計、関係団体の財政状況及び健全化判断比率'!B30="","",'各会計、関係団体の財政状況及び健全化判断比率'!B30)</f>
        <v>葛巻町国民健康保険病院事業会計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岩手県市町村総合事務組合（一般会計）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15</v>
      </c>
      <c r="CP34" s="584"/>
      <c r="CQ34" s="585" t="str">
        <f>IF('各会計、関係団体の財政状況及び健全化判断比率'!BS7="","",'各会計、関係団体の財政状況及び健全化判断比率'!BS7)</f>
        <v>（社）葛巻町畜産開発公社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後期高齢者医療事業特別会計</v>
      </c>
      <c r="X35" s="585"/>
      <c r="Y35" s="585"/>
      <c r="Z35" s="585"/>
      <c r="AA35" s="585"/>
      <c r="AB35" s="585"/>
      <c r="AC35" s="585"/>
      <c r="AD35" s="585"/>
      <c r="AE35" s="585"/>
      <c r="AF35" s="585"/>
      <c r="AG35" s="585"/>
      <c r="AH35" s="585"/>
      <c r="AI35" s="585"/>
      <c r="AJ35" s="585"/>
      <c r="AK35" s="585"/>
      <c r="AL35" s="163"/>
      <c r="AM35" s="584">
        <f t="shared" ref="AM35:AM43" si="0">IF(AO35="","",AM34+1)</f>
        <v>5</v>
      </c>
      <c r="AN35" s="584"/>
      <c r="AO35" s="585" t="str">
        <f>IF('各会計、関係団体の財政状況及び健全化判断比率'!B31="","",'各会計、関係団体の財政状況及び健全化判断比率'!B31)</f>
        <v>葛巻町水道事業会計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岩手県市町村総合事務組合（特別会計）</v>
      </c>
      <c r="BZ35" s="585"/>
      <c r="CA35" s="585"/>
      <c r="CB35" s="585"/>
      <c r="CC35" s="585"/>
      <c r="CD35" s="585"/>
      <c r="CE35" s="585"/>
      <c r="CF35" s="585"/>
      <c r="CG35" s="585"/>
      <c r="CH35" s="585"/>
      <c r="CI35" s="585"/>
      <c r="CJ35" s="585"/>
      <c r="CK35" s="585"/>
      <c r="CL35" s="585"/>
      <c r="CM35" s="585"/>
      <c r="CN35" s="163"/>
      <c r="CO35" s="584">
        <f t="shared" ref="CO35:CO43" si="3">IF(CQ35="","",CO34+1)</f>
        <v>16</v>
      </c>
      <c r="CP35" s="584"/>
      <c r="CQ35" s="585" t="str">
        <f>IF('各会計、関係団体の財政状況及び健全化判断比率'!BS8="","",'各会計、関係団体の財政状況及び健全化判断比率'!BS8)</f>
        <v>(株)岩手くずまきワイン</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t="str">
        <f t="shared" ref="U36:U43" si="4">IF(W36="","",U35+1)</f>
        <v/>
      </c>
      <c r="V36" s="584"/>
      <c r="W36" s="585"/>
      <c r="X36" s="585"/>
      <c r="Y36" s="585"/>
      <c r="Z36" s="585"/>
      <c r="AA36" s="585"/>
      <c r="AB36" s="585"/>
      <c r="AC36" s="585"/>
      <c r="AD36" s="585"/>
      <c r="AE36" s="585"/>
      <c r="AF36" s="585"/>
      <c r="AG36" s="585"/>
      <c r="AH36" s="585"/>
      <c r="AI36" s="585"/>
      <c r="AJ36" s="585"/>
      <c r="AK36" s="585"/>
      <c r="AL36" s="163"/>
      <c r="AM36" s="584">
        <f t="shared" si="0"/>
        <v>6</v>
      </c>
      <c r="AN36" s="584"/>
      <c r="AO36" s="585" t="str">
        <f>IF('各会計、関係団体の財政状況及び健全化判断比率'!B32="","",'各会計、関係団体の財政状況及び健全化判断比率'!B32)</f>
        <v>葛巻町下水道事業会計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盛岡北部行政事務組合（一般会計）</v>
      </c>
      <c r="BZ36" s="585"/>
      <c r="CA36" s="585"/>
      <c r="CB36" s="585"/>
      <c r="CC36" s="585"/>
      <c r="CD36" s="585"/>
      <c r="CE36" s="585"/>
      <c r="CF36" s="585"/>
      <c r="CG36" s="585"/>
      <c r="CH36" s="585"/>
      <c r="CI36" s="585"/>
      <c r="CJ36" s="585"/>
      <c r="CK36" s="585"/>
      <c r="CL36" s="585"/>
      <c r="CM36" s="585"/>
      <c r="CN36" s="163"/>
      <c r="CO36" s="584">
        <f t="shared" si="3"/>
        <v>17</v>
      </c>
      <c r="CP36" s="584"/>
      <c r="CQ36" s="585" t="str">
        <f>IF('各会計、関係団体の財政状況及び健全化判断比率'!BS9="","",'各会計、関係団体の財政状況及び健全化判断比率'!BS9)</f>
        <v>葛巻町森林組合</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盛岡北部行政事務組合（介護保険事業）</v>
      </c>
      <c r="BZ37" s="585"/>
      <c r="CA37" s="585"/>
      <c r="CB37" s="585"/>
      <c r="CC37" s="585"/>
      <c r="CD37" s="585"/>
      <c r="CE37" s="585"/>
      <c r="CF37" s="585"/>
      <c r="CG37" s="585"/>
      <c r="CH37" s="585"/>
      <c r="CI37" s="585"/>
      <c r="CJ37" s="585"/>
      <c r="CK37" s="585"/>
      <c r="CL37" s="585"/>
      <c r="CM37" s="585"/>
      <c r="CN37" s="163"/>
      <c r="CO37" s="584">
        <f t="shared" si="3"/>
        <v>18</v>
      </c>
      <c r="CP37" s="584"/>
      <c r="CQ37" s="585" t="str">
        <f>IF('各会計、関係団体の財政状況及び健全化判断比率'!BS10="","",'各会計、関係団体の財政状況及び健全化判断比率'!BS10)</f>
        <v>(株)グリーンテージくずまき</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盛岡地区広域消防組合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岩手県後期高齢者医療広域連合（一般会計）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岩手県後期高齢者医療広域連合（特別会計）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14</v>
      </c>
      <c r="BX41" s="584"/>
      <c r="BY41" s="585" t="str">
        <f>IF('各会計、関係団体の財政状況及び健全化判断比率'!B75="","",'各会計、関係団体の財政状況及び健全化判断比率'!B75)</f>
        <v>盛岡広域環境組合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tR1v6BYFGA93nK02boulMuOo9ja/rg7zMQTibElvJtZeFnlkMKNJBczhYIqu80ziFmKmXhXBzJmx4MsLfb+WkA==" saltValue="zHnjMXmFAGw6eIqzB2Kpd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topLeftCell="E27" workbookViewId="0">
      <selection activeCell="B1" sqref="B1:DI1"/>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531</v>
      </c>
      <c r="D34" s="1136"/>
      <c r="E34" s="1137"/>
      <c r="F34" s="32">
        <v>18.62</v>
      </c>
      <c r="G34" s="33">
        <v>18.149999999999999</v>
      </c>
      <c r="H34" s="33">
        <v>19.100000000000001</v>
      </c>
      <c r="I34" s="33">
        <v>18.53</v>
      </c>
      <c r="J34" s="34">
        <v>15.84</v>
      </c>
      <c r="K34" s="22"/>
      <c r="L34" s="22"/>
      <c r="M34" s="22"/>
      <c r="N34" s="22"/>
      <c r="O34" s="22"/>
      <c r="P34" s="22"/>
    </row>
    <row r="35" spans="1:16" ht="39" customHeight="1" x14ac:dyDescent="0.2">
      <c r="A35" s="22"/>
      <c r="B35" s="35"/>
      <c r="C35" s="1132" t="s">
        <v>532</v>
      </c>
      <c r="D35" s="1132"/>
      <c r="E35" s="1133"/>
      <c r="F35" s="36">
        <v>14.51</v>
      </c>
      <c r="G35" s="37">
        <v>6.47</v>
      </c>
      <c r="H35" s="37">
        <v>13.29</v>
      </c>
      <c r="I35" s="37">
        <v>3.53</v>
      </c>
      <c r="J35" s="38">
        <v>7.22</v>
      </c>
      <c r="K35" s="22"/>
      <c r="L35" s="22"/>
      <c r="M35" s="22"/>
      <c r="N35" s="22"/>
      <c r="O35" s="22"/>
      <c r="P35" s="22"/>
    </row>
    <row r="36" spans="1:16" ht="39" customHeight="1" x14ac:dyDescent="0.2">
      <c r="A36" s="22"/>
      <c r="B36" s="35"/>
      <c r="C36" s="1132" t="s">
        <v>533</v>
      </c>
      <c r="D36" s="1132"/>
      <c r="E36" s="1133"/>
      <c r="F36" s="36" t="s">
        <v>486</v>
      </c>
      <c r="G36" s="37" t="s">
        <v>486</v>
      </c>
      <c r="H36" s="37" t="s">
        <v>486</v>
      </c>
      <c r="I36" s="37" t="s">
        <v>486</v>
      </c>
      <c r="J36" s="38">
        <v>2.36</v>
      </c>
      <c r="K36" s="22"/>
      <c r="L36" s="22"/>
      <c r="M36" s="22"/>
      <c r="N36" s="22"/>
      <c r="O36" s="22"/>
      <c r="P36" s="22"/>
    </row>
    <row r="37" spans="1:16" ht="39" customHeight="1" x14ac:dyDescent="0.2">
      <c r="A37" s="22"/>
      <c r="B37" s="35"/>
      <c r="C37" s="1132" t="s">
        <v>534</v>
      </c>
      <c r="D37" s="1132"/>
      <c r="E37" s="1133"/>
      <c r="F37" s="36">
        <v>4.87</v>
      </c>
      <c r="G37" s="37">
        <v>3.94</v>
      </c>
      <c r="H37" s="37">
        <v>3.46</v>
      </c>
      <c r="I37" s="37">
        <v>2.82</v>
      </c>
      <c r="J37" s="38">
        <v>2.2999999999999998</v>
      </c>
      <c r="K37" s="22"/>
      <c r="L37" s="22"/>
      <c r="M37" s="22"/>
      <c r="N37" s="22"/>
      <c r="O37" s="22"/>
      <c r="P37" s="22"/>
    </row>
    <row r="38" spans="1:16" ht="39" customHeight="1" x14ac:dyDescent="0.2">
      <c r="A38" s="22"/>
      <c r="B38" s="35"/>
      <c r="C38" s="1132" t="s">
        <v>535</v>
      </c>
      <c r="D38" s="1132"/>
      <c r="E38" s="1133"/>
      <c r="F38" s="36">
        <v>1.05</v>
      </c>
      <c r="G38" s="37">
        <v>0.3</v>
      </c>
      <c r="H38" s="37">
        <v>0.25</v>
      </c>
      <c r="I38" s="37">
        <v>0.21</v>
      </c>
      <c r="J38" s="38">
        <v>0.67</v>
      </c>
      <c r="K38" s="22"/>
      <c r="L38" s="22"/>
      <c r="M38" s="22"/>
      <c r="N38" s="22"/>
      <c r="O38" s="22"/>
      <c r="P38" s="22"/>
    </row>
    <row r="39" spans="1:16" ht="39" customHeight="1" x14ac:dyDescent="0.2">
      <c r="A39" s="22"/>
      <c r="B39" s="35"/>
      <c r="C39" s="1132" t="s">
        <v>536</v>
      </c>
      <c r="D39" s="1132"/>
      <c r="E39" s="1133"/>
      <c r="F39" s="36">
        <v>0.09</v>
      </c>
      <c r="G39" s="37">
        <v>0.09</v>
      </c>
      <c r="H39" s="37">
        <v>0.09</v>
      </c>
      <c r="I39" s="37">
        <v>0.09</v>
      </c>
      <c r="J39" s="38">
        <v>0.1</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538</v>
      </c>
      <c r="D43" s="1134"/>
      <c r="E43" s="1135"/>
      <c r="F43" s="41">
        <v>0.16</v>
      </c>
      <c r="G43" s="42">
        <v>0.12</v>
      </c>
      <c r="H43" s="42">
        <v>0.1</v>
      </c>
      <c r="I43" s="42">
        <v>0.3</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08HRjxQ23yZ+cZcLTENJ1WEWBnzQsU7/JBDgPY4La8Qtwr6lMUe1hmMl2+55jJUXNObv8xlY+8EMj+sw7lp2Q==" saltValue="msDCiaXMugmlmyqSWs+B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workbookViewId="0">
      <selection activeCell="B1" sqref="B1:DI1"/>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643</v>
      </c>
      <c r="L45" s="58">
        <v>717</v>
      </c>
      <c r="M45" s="58">
        <v>710</v>
      </c>
      <c r="N45" s="58">
        <v>740</v>
      </c>
      <c r="O45" s="59">
        <v>803</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
      <c r="A48" s="46"/>
      <c r="B48" s="1140"/>
      <c r="C48" s="1141"/>
      <c r="D48" s="60"/>
      <c r="E48" s="1146" t="s">
        <v>13</v>
      </c>
      <c r="F48" s="1146"/>
      <c r="G48" s="1146"/>
      <c r="H48" s="1146"/>
      <c r="I48" s="1146"/>
      <c r="J48" s="1147"/>
      <c r="K48" s="61">
        <v>218</v>
      </c>
      <c r="L48" s="62">
        <v>224</v>
      </c>
      <c r="M48" s="62">
        <v>267</v>
      </c>
      <c r="N48" s="62">
        <v>251</v>
      </c>
      <c r="O48" s="63">
        <v>252</v>
      </c>
      <c r="P48" s="46"/>
      <c r="Q48" s="46"/>
      <c r="R48" s="46"/>
      <c r="S48" s="46"/>
      <c r="T48" s="46"/>
      <c r="U48" s="46"/>
    </row>
    <row r="49" spans="1:21" ht="30.75" customHeight="1" x14ac:dyDescent="0.2">
      <c r="A49" s="46"/>
      <c r="B49" s="1140"/>
      <c r="C49" s="1141"/>
      <c r="D49" s="60"/>
      <c r="E49" s="1146" t="s">
        <v>14</v>
      </c>
      <c r="F49" s="1146"/>
      <c r="G49" s="1146"/>
      <c r="H49" s="1146"/>
      <c r="I49" s="1146"/>
      <c r="J49" s="1147"/>
      <c r="K49" s="61">
        <v>60</v>
      </c>
      <c r="L49" s="62">
        <v>61</v>
      </c>
      <c r="M49" s="62">
        <v>60</v>
      </c>
      <c r="N49" s="62">
        <v>60</v>
      </c>
      <c r="O49" s="63">
        <v>60</v>
      </c>
      <c r="P49" s="46"/>
      <c r="Q49" s="46"/>
      <c r="R49" s="46"/>
      <c r="S49" s="46"/>
      <c r="T49" s="46"/>
      <c r="U49" s="46"/>
    </row>
    <row r="50" spans="1:21" ht="30.75" customHeight="1" x14ac:dyDescent="0.2">
      <c r="A50" s="46"/>
      <c r="B50" s="1140"/>
      <c r="C50" s="1141"/>
      <c r="D50" s="60"/>
      <c r="E50" s="1146" t="s">
        <v>15</v>
      </c>
      <c r="F50" s="1146"/>
      <c r="G50" s="1146"/>
      <c r="H50" s="1146"/>
      <c r="I50" s="1146"/>
      <c r="J50" s="1147"/>
      <c r="K50" s="61">
        <v>7</v>
      </c>
      <c r="L50" s="62">
        <v>7</v>
      </c>
      <c r="M50" s="62">
        <v>7</v>
      </c>
      <c r="N50" s="62">
        <v>5</v>
      </c>
      <c r="O50" s="63">
        <v>5</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486</v>
      </c>
      <c r="L51" s="62" t="s">
        <v>486</v>
      </c>
      <c r="M51" s="62">
        <v>0</v>
      </c>
      <c r="N51" s="62" t="s">
        <v>486</v>
      </c>
      <c r="O51" s="63">
        <v>0</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649</v>
      </c>
      <c r="L52" s="62">
        <v>725</v>
      </c>
      <c r="M52" s="62">
        <v>775</v>
      </c>
      <c r="N52" s="62">
        <v>819</v>
      </c>
      <c r="O52" s="63">
        <v>871</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279</v>
      </c>
      <c r="L53" s="67">
        <v>284</v>
      </c>
      <c r="M53" s="67">
        <v>269</v>
      </c>
      <c r="N53" s="67">
        <v>237</v>
      </c>
      <c r="O53" s="68">
        <v>249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e2O3ctWnjTJayvHCC8Pgc3ru/tsaphmQ74FKnY+4SkVbD8mVdNIxD7mCIs4+S/QnlcRoPGRxlkxxH8IO3NVWQ==" saltValue="d9z1imAMkePxbQnBUzq4D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topLeftCell="F32" workbookViewId="0">
      <selection activeCell="B1" sqref="B1:DI1"/>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s="94" customFormat="1" ht="15" customHeight="1" x14ac:dyDescent="0.2"/>
    <row r="20" s="94" customFormat="1" ht="15" customHeight="1" x14ac:dyDescent="0.2"/>
    <row r="21" s="94" customFormat="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69" t="s">
        <v>30</v>
      </c>
      <c r="C41" s="1170"/>
      <c r="D41" s="103"/>
      <c r="E41" s="1175" t="s">
        <v>31</v>
      </c>
      <c r="F41" s="1175"/>
      <c r="G41" s="1175"/>
      <c r="H41" s="1176"/>
      <c r="I41" s="330">
        <v>8652</v>
      </c>
      <c r="J41" s="331">
        <v>9459</v>
      </c>
      <c r="K41" s="331">
        <v>11025</v>
      </c>
      <c r="L41" s="331">
        <v>11495</v>
      </c>
      <c r="M41" s="332">
        <v>11223</v>
      </c>
    </row>
    <row r="42" spans="2:13" ht="27.75" customHeight="1" x14ac:dyDescent="0.2">
      <c r="B42" s="1171"/>
      <c r="C42" s="1172"/>
      <c r="D42" s="104"/>
      <c r="E42" s="1177" t="s">
        <v>32</v>
      </c>
      <c r="F42" s="1177"/>
      <c r="G42" s="1177"/>
      <c r="H42" s="1178"/>
      <c r="I42" s="333">
        <v>19</v>
      </c>
      <c r="J42" s="334">
        <v>15</v>
      </c>
      <c r="K42" s="334">
        <v>10</v>
      </c>
      <c r="L42" s="334">
        <v>8</v>
      </c>
      <c r="M42" s="335">
        <v>5</v>
      </c>
    </row>
    <row r="43" spans="2:13" ht="27.75" customHeight="1" x14ac:dyDescent="0.2">
      <c r="B43" s="1171"/>
      <c r="C43" s="1172"/>
      <c r="D43" s="104"/>
      <c r="E43" s="1177" t="s">
        <v>33</v>
      </c>
      <c r="F43" s="1177"/>
      <c r="G43" s="1177"/>
      <c r="H43" s="1178"/>
      <c r="I43" s="333">
        <v>3890</v>
      </c>
      <c r="J43" s="334">
        <v>3402</v>
      </c>
      <c r="K43" s="334">
        <v>3212</v>
      </c>
      <c r="L43" s="334">
        <v>3025</v>
      </c>
      <c r="M43" s="335">
        <v>2916</v>
      </c>
    </row>
    <row r="44" spans="2:13" ht="27.75" customHeight="1" x14ac:dyDescent="0.2">
      <c r="B44" s="1171"/>
      <c r="C44" s="1172"/>
      <c r="D44" s="104"/>
      <c r="E44" s="1177" t="s">
        <v>34</v>
      </c>
      <c r="F44" s="1177"/>
      <c r="G44" s="1177"/>
      <c r="H44" s="1178"/>
      <c r="I44" s="333">
        <v>293</v>
      </c>
      <c r="J44" s="334">
        <v>234</v>
      </c>
      <c r="K44" s="334">
        <v>175</v>
      </c>
      <c r="L44" s="334">
        <v>118</v>
      </c>
      <c r="M44" s="335">
        <v>123</v>
      </c>
    </row>
    <row r="45" spans="2:13" ht="27.75" customHeight="1" x14ac:dyDescent="0.2">
      <c r="B45" s="1171"/>
      <c r="C45" s="1172"/>
      <c r="D45" s="104"/>
      <c r="E45" s="1177" t="s">
        <v>35</v>
      </c>
      <c r="F45" s="1177"/>
      <c r="G45" s="1177"/>
      <c r="H45" s="1178"/>
      <c r="I45" s="333">
        <v>612</v>
      </c>
      <c r="J45" s="334">
        <v>607</v>
      </c>
      <c r="K45" s="334">
        <v>618</v>
      </c>
      <c r="L45" s="334">
        <v>640</v>
      </c>
      <c r="M45" s="335">
        <v>670</v>
      </c>
    </row>
    <row r="46" spans="2:13" ht="27.75" customHeight="1" x14ac:dyDescent="0.2">
      <c r="B46" s="1171"/>
      <c r="C46" s="1172"/>
      <c r="D46" s="105"/>
      <c r="E46" s="1177" t="s">
        <v>36</v>
      </c>
      <c r="F46" s="1177"/>
      <c r="G46" s="1177"/>
      <c r="H46" s="1178"/>
      <c r="I46" s="333">
        <v>41</v>
      </c>
      <c r="J46" s="334">
        <v>28</v>
      </c>
      <c r="K46" s="334">
        <v>27</v>
      </c>
      <c r="L46" s="334">
        <v>24</v>
      </c>
      <c r="M46" s="335">
        <v>64</v>
      </c>
    </row>
    <row r="47" spans="2:13" ht="27.75" customHeight="1" x14ac:dyDescent="0.2">
      <c r="B47" s="1171"/>
      <c r="C47" s="1172"/>
      <c r="D47" s="106"/>
      <c r="E47" s="1179" t="s">
        <v>37</v>
      </c>
      <c r="F47" s="1180"/>
      <c r="G47" s="1180"/>
      <c r="H47" s="1181"/>
      <c r="I47" s="333" t="s">
        <v>486</v>
      </c>
      <c r="J47" s="334" t="s">
        <v>486</v>
      </c>
      <c r="K47" s="334" t="s">
        <v>486</v>
      </c>
      <c r="L47" s="334" t="s">
        <v>486</v>
      </c>
      <c r="M47" s="335" t="s">
        <v>486</v>
      </c>
    </row>
    <row r="48" spans="2:13" ht="27.75" customHeight="1" x14ac:dyDescent="0.2">
      <c r="B48" s="1171"/>
      <c r="C48" s="1172"/>
      <c r="D48" s="104"/>
      <c r="E48" s="1177" t="s">
        <v>38</v>
      </c>
      <c r="F48" s="1177"/>
      <c r="G48" s="1177"/>
      <c r="H48" s="1178"/>
      <c r="I48" s="333" t="s">
        <v>486</v>
      </c>
      <c r="J48" s="334" t="s">
        <v>486</v>
      </c>
      <c r="K48" s="334" t="s">
        <v>486</v>
      </c>
      <c r="L48" s="334" t="s">
        <v>486</v>
      </c>
      <c r="M48" s="335" t="s">
        <v>486</v>
      </c>
    </row>
    <row r="49" spans="2:13" ht="27.75" customHeight="1" x14ac:dyDescent="0.2">
      <c r="B49" s="1173"/>
      <c r="C49" s="1174"/>
      <c r="D49" s="104"/>
      <c r="E49" s="1177" t="s">
        <v>39</v>
      </c>
      <c r="F49" s="1177"/>
      <c r="G49" s="1177"/>
      <c r="H49" s="1178"/>
      <c r="I49" s="333" t="s">
        <v>486</v>
      </c>
      <c r="J49" s="334" t="s">
        <v>486</v>
      </c>
      <c r="K49" s="334" t="s">
        <v>486</v>
      </c>
      <c r="L49" s="334" t="s">
        <v>486</v>
      </c>
      <c r="M49" s="335" t="s">
        <v>486</v>
      </c>
    </row>
    <row r="50" spans="2:13" ht="27.75" customHeight="1" x14ac:dyDescent="0.2">
      <c r="B50" s="1182" t="s">
        <v>40</v>
      </c>
      <c r="C50" s="1183"/>
      <c r="D50" s="107"/>
      <c r="E50" s="1177" t="s">
        <v>41</v>
      </c>
      <c r="F50" s="1177"/>
      <c r="G50" s="1177"/>
      <c r="H50" s="1178"/>
      <c r="I50" s="333">
        <v>5798</v>
      </c>
      <c r="J50" s="334">
        <v>6400</v>
      </c>
      <c r="K50" s="334">
        <v>5620</v>
      </c>
      <c r="L50" s="334">
        <v>6239</v>
      </c>
      <c r="M50" s="335">
        <v>5911</v>
      </c>
    </row>
    <row r="51" spans="2:13" ht="27.75" customHeight="1" x14ac:dyDescent="0.2">
      <c r="B51" s="1171"/>
      <c r="C51" s="1172"/>
      <c r="D51" s="104"/>
      <c r="E51" s="1177" t="s">
        <v>42</v>
      </c>
      <c r="F51" s="1177"/>
      <c r="G51" s="1177"/>
      <c r="H51" s="1178"/>
      <c r="I51" s="333" t="s">
        <v>486</v>
      </c>
      <c r="J51" s="334" t="s">
        <v>486</v>
      </c>
      <c r="K51" s="334" t="s">
        <v>486</v>
      </c>
      <c r="L51" s="334" t="s">
        <v>486</v>
      </c>
      <c r="M51" s="335" t="s">
        <v>486</v>
      </c>
    </row>
    <row r="52" spans="2:13" ht="27.75" customHeight="1" x14ac:dyDescent="0.2">
      <c r="B52" s="1173"/>
      <c r="C52" s="1174"/>
      <c r="D52" s="104"/>
      <c r="E52" s="1177" t="s">
        <v>43</v>
      </c>
      <c r="F52" s="1177"/>
      <c r="G52" s="1177"/>
      <c r="H52" s="1178"/>
      <c r="I52" s="333">
        <v>7523</v>
      </c>
      <c r="J52" s="334">
        <v>7970</v>
      </c>
      <c r="K52" s="334">
        <v>9000</v>
      </c>
      <c r="L52" s="334">
        <v>9145</v>
      </c>
      <c r="M52" s="335">
        <v>8820</v>
      </c>
    </row>
    <row r="53" spans="2:13" ht="27.75" customHeight="1" thickBot="1" x14ac:dyDescent="0.25">
      <c r="B53" s="1184" t="s">
        <v>19</v>
      </c>
      <c r="C53" s="1185"/>
      <c r="D53" s="108"/>
      <c r="E53" s="1186" t="s">
        <v>44</v>
      </c>
      <c r="F53" s="1186"/>
      <c r="G53" s="1186"/>
      <c r="H53" s="1187"/>
      <c r="I53" s="336">
        <v>186</v>
      </c>
      <c r="J53" s="337">
        <v>-625</v>
      </c>
      <c r="K53" s="337">
        <v>447</v>
      </c>
      <c r="L53" s="337">
        <v>-75</v>
      </c>
      <c r="M53" s="338">
        <v>270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4K2jswFLTl1eIpYIsUmsEiyDnnUHxjEzwFThUF/LevdOGMshFtzfaX+/iLp/dxf0h7hdKeMrCbQgzS4UVnzFJQ==" saltValue="J6zxjDak9Qo4tDlPQrAD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8"/>
  <sheetViews>
    <sheetView workbookViewId="0">
      <selection activeCell="B1" sqref="B1:DI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789</v>
      </c>
      <c r="G55" s="339">
        <v>939</v>
      </c>
      <c r="H55" s="340">
        <v>915</v>
      </c>
    </row>
    <row r="56" spans="2:8" ht="52.5" customHeight="1" x14ac:dyDescent="0.2">
      <c r="B56" s="120"/>
      <c r="C56" s="1198" t="s">
        <v>47</v>
      </c>
      <c r="D56" s="1198"/>
      <c r="E56" s="1199"/>
      <c r="F56" s="341">
        <v>912</v>
      </c>
      <c r="G56" s="341">
        <v>1377</v>
      </c>
      <c r="H56" s="342">
        <v>1612</v>
      </c>
    </row>
    <row r="57" spans="2:8" ht="53.25" customHeight="1" x14ac:dyDescent="0.2">
      <c r="B57" s="120"/>
      <c r="C57" s="1200" t="s">
        <v>48</v>
      </c>
      <c r="D57" s="1200"/>
      <c r="E57" s="1201"/>
      <c r="F57" s="343">
        <v>3961</v>
      </c>
      <c r="G57" s="343">
        <v>4012</v>
      </c>
      <c r="H57" s="344">
        <v>3534</v>
      </c>
    </row>
    <row r="58" spans="2:8" ht="45.75" customHeight="1" x14ac:dyDescent="0.2">
      <c r="B58" s="121"/>
      <c r="C58" s="1188" t="s">
        <v>557</v>
      </c>
      <c r="D58" s="1189"/>
      <c r="E58" s="1190"/>
      <c r="F58" s="345">
        <v>2700</v>
      </c>
      <c r="G58" s="345">
        <v>2699</v>
      </c>
      <c r="H58" s="346">
        <v>2144</v>
      </c>
    </row>
    <row r="59" spans="2:8" ht="45.75" customHeight="1" x14ac:dyDescent="0.2">
      <c r="B59" s="121"/>
      <c r="C59" s="1188" t="s">
        <v>558</v>
      </c>
      <c r="D59" s="1189"/>
      <c r="E59" s="1190"/>
      <c r="F59" s="345">
        <v>907</v>
      </c>
      <c r="G59" s="345">
        <v>939</v>
      </c>
      <c r="H59" s="346">
        <v>974</v>
      </c>
    </row>
    <row r="60" spans="2:8" ht="45.75" customHeight="1" x14ac:dyDescent="0.2">
      <c r="B60" s="121"/>
      <c r="C60" s="1188" t="s">
        <v>559</v>
      </c>
      <c r="D60" s="1189"/>
      <c r="E60" s="1190"/>
      <c r="F60" s="345">
        <v>183</v>
      </c>
      <c r="G60" s="345">
        <v>183</v>
      </c>
      <c r="H60" s="346">
        <v>183</v>
      </c>
    </row>
    <row r="61" spans="2:8" ht="45.75" customHeight="1" x14ac:dyDescent="0.2">
      <c r="B61" s="121"/>
      <c r="C61" s="1188" t="s">
        <v>560</v>
      </c>
      <c r="D61" s="1189"/>
      <c r="E61" s="1190"/>
      <c r="F61" s="345">
        <v>104</v>
      </c>
      <c r="G61" s="345">
        <v>118</v>
      </c>
      <c r="H61" s="346">
        <v>155</v>
      </c>
    </row>
    <row r="62" spans="2:8" ht="45.75" customHeight="1" thickBot="1" x14ac:dyDescent="0.25">
      <c r="B62" s="122"/>
      <c r="C62" s="1191" t="s">
        <v>561</v>
      </c>
      <c r="D62" s="1192"/>
      <c r="E62" s="1193"/>
      <c r="F62" s="347">
        <v>44</v>
      </c>
      <c r="G62" s="347">
        <v>51</v>
      </c>
      <c r="H62" s="348">
        <v>57</v>
      </c>
    </row>
    <row r="63" spans="2:8" ht="52.5" customHeight="1" thickBot="1" x14ac:dyDescent="0.25">
      <c r="B63" s="123"/>
      <c r="C63" s="1194" t="s">
        <v>49</v>
      </c>
      <c r="D63" s="1194"/>
      <c r="E63" s="1195"/>
      <c r="F63" s="349">
        <v>5662</v>
      </c>
      <c r="G63" s="349">
        <v>6327</v>
      </c>
      <c r="H63" s="350">
        <v>6060</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sheetData>
  <sheetProtection algorithmName="SHA-512" hashValue="nJtjd3T7IEqJY3iPEIJENsipKZBC4CihdCi/CTllR85KMioSE9hIHQvdYE6YE84l8eU/+jElJzoWr8cEvTkOhg==" saltValue="lNV+bHM5csjJazMC7Who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433915</v>
      </c>
      <c r="E3" s="142"/>
      <c r="F3" s="143">
        <v>200194</v>
      </c>
      <c r="G3" s="144"/>
      <c r="H3" s="145"/>
    </row>
    <row r="4" spans="1:8" x14ac:dyDescent="0.2">
      <c r="A4" s="146"/>
      <c r="B4" s="147"/>
      <c r="C4" s="148"/>
      <c r="D4" s="149">
        <v>301950</v>
      </c>
      <c r="E4" s="150"/>
      <c r="F4" s="151">
        <v>106422</v>
      </c>
      <c r="G4" s="152"/>
      <c r="H4" s="153"/>
    </row>
    <row r="5" spans="1:8" x14ac:dyDescent="0.2">
      <c r="A5" s="134" t="s">
        <v>518</v>
      </c>
      <c r="B5" s="139"/>
      <c r="C5" s="140"/>
      <c r="D5" s="141">
        <v>392167</v>
      </c>
      <c r="E5" s="142"/>
      <c r="F5" s="143">
        <v>196914</v>
      </c>
      <c r="G5" s="144"/>
      <c r="H5" s="145"/>
    </row>
    <row r="6" spans="1:8" x14ac:dyDescent="0.2">
      <c r="A6" s="146"/>
      <c r="B6" s="147"/>
      <c r="C6" s="148"/>
      <c r="D6" s="149">
        <v>279977</v>
      </c>
      <c r="E6" s="150"/>
      <c r="F6" s="151">
        <v>98966</v>
      </c>
      <c r="G6" s="152"/>
      <c r="H6" s="153"/>
    </row>
    <row r="7" spans="1:8" x14ac:dyDescent="0.2">
      <c r="A7" s="134" t="s">
        <v>519</v>
      </c>
      <c r="B7" s="139"/>
      <c r="C7" s="140"/>
      <c r="D7" s="141">
        <v>598861</v>
      </c>
      <c r="E7" s="142"/>
      <c r="F7" s="143">
        <v>204757</v>
      </c>
      <c r="G7" s="144"/>
      <c r="H7" s="145"/>
    </row>
    <row r="8" spans="1:8" x14ac:dyDescent="0.2">
      <c r="A8" s="146"/>
      <c r="B8" s="147"/>
      <c r="C8" s="148"/>
      <c r="D8" s="149">
        <v>524894</v>
      </c>
      <c r="E8" s="150"/>
      <c r="F8" s="151">
        <v>106071</v>
      </c>
      <c r="G8" s="152"/>
      <c r="H8" s="153"/>
    </row>
    <row r="9" spans="1:8" x14ac:dyDescent="0.2">
      <c r="A9" s="134" t="s">
        <v>520</v>
      </c>
      <c r="B9" s="139"/>
      <c r="C9" s="140"/>
      <c r="D9" s="141">
        <v>315916</v>
      </c>
      <c r="E9" s="142"/>
      <c r="F9" s="143">
        <v>194971</v>
      </c>
      <c r="G9" s="144"/>
      <c r="H9" s="145"/>
    </row>
    <row r="10" spans="1:8" x14ac:dyDescent="0.2">
      <c r="A10" s="146"/>
      <c r="B10" s="147"/>
      <c r="C10" s="148"/>
      <c r="D10" s="149">
        <v>278438</v>
      </c>
      <c r="E10" s="150"/>
      <c r="F10" s="151">
        <v>105966</v>
      </c>
      <c r="G10" s="152"/>
      <c r="H10" s="153"/>
    </row>
    <row r="11" spans="1:8" x14ac:dyDescent="0.2">
      <c r="A11" s="134" t="s">
        <v>521</v>
      </c>
      <c r="B11" s="139"/>
      <c r="C11" s="140"/>
      <c r="D11" s="141">
        <v>152666</v>
      </c>
      <c r="E11" s="142"/>
      <c r="F11" s="143">
        <v>224172</v>
      </c>
      <c r="G11" s="144"/>
      <c r="H11" s="145"/>
    </row>
    <row r="12" spans="1:8" x14ac:dyDescent="0.2">
      <c r="A12" s="146"/>
      <c r="B12" s="147"/>
      <c r="C12" s="154"/>
      <c r="D12" s="149">
        <v>106018</v>
      </c>
      <c r="E12" s="150"/>
      <c r="F12" s="151">
        <v>117611</v>
      </c>
      <c r="G12" s="152"/>
      <c r="H12" s="153"/>
    </row>
    <row r="13" spans="1:8" x14ac:dyDescent="0.2">
      <c r="A13" s="134"/>
      <c r="B13" s="139"/>
      <c r="C13" s="140"/>
      <c r="D13" s="141">
        <v>378705</v>
      </c>
      <c r="E13" s="142"/>
      <c r="F13" s="143">
        <v>204202</v>
      </c>
      <c r="G13" s="155"/>
      <c r="H13" s="145"/>
    </row>
    <row r="14" spans="1:8" x14ac:dyDescent="0.2">
      <c r="A14" s="146"/>
      <c r="B14" s="147"/>
      <c r="C14" s="148"/>
      <c r="D14" s="149">
        <v>298255</v>
      </c>
      <c r="E14" s="150"/>
      <c r="F14" s="151">
        <v>107007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14.52</v>
      </c>
      <c r="C19" s="156">
        <f>ROUND(VALUE(SUBSTITUTE(実質収支比率等に係る経年分析!G$48,"▲","-")),2)</f>
        <v>6.47</v>
      </c>
      <c r="D19" s="156">
        <f>ROUND(VALUE(SUBSTITUTE(実質収支比率等に係る経年分析!H$48,"▲","-")),2)</f>
        <v>13.3</v>
      </c>
      <c r="E19" s="156">
        <f>ROUND(VALUE(SUBSTITUTE(実質収支比率等に係る経年分析!I$48,"▲","-")),2)</f>
        <v>3.53</v>
      </c>
      <c r="F19" s="156">
        <f>ROUND(VALUE(SUBSTITUTE(実質収支比率等に係る経年分析!J$48,"▲","-")),2)</f>
        <v>7.23</v>
      </c>
    </row>
    <row r="20" spans="1:11" x14ac:dyDescent="0.2">
      <c r="A20" s="156" t="s">
        <v>53</v>
      </c>
      <c r="B20" s="156">
        <f>ROUND(VALUE(SUBSTITUTE(実質収支比率等に係る経年分析!F$47,"▲","-")),2)</f>
        <v>20.6</v>
      </c>
      <c r="C20" s="156">
        <f>ROUND(VALUE(SUBSTITUTE(実質収支比率等に係る経年分析!G$47,"▲","-")),2)</f>
        <v>18.899999999999999</v>
      </c>
      <c r="D20" s="156">
        <f>ROUND(VALUE(SUBSTITUTE(実質収支比率等に係る経年分析!H$47,"▲","-")),2)</f>
        <v>18.559999999999999</v>
      </c>
      <c r="E20" s="156">
        <f>ROUND(VALUE(SUBSTITUTE(実質収支比率等に係る経年分析!I$47,"▲","-")),2)</f>
        <v>21.7</v>
      </c>
      <c r="F20" s="156">
        <f>ROUND(VALUE(SUBSTITUTE(実質収支比率等に係る経年分析!J$47,"▲","-")),2)</f>
        <v>20.39</v>
      </c>
    </row>
    <row r="21" spans="1:11" x14ac:dyDescent="0.2">
      <c r="A21" s="156" t="s">
        <v>54</v>
      </c>
      <c r="B21" s="156">
        <f>IF(ISNUMBER(VALUE(SUBSTITUTE(実質収支比率等に係る経年分析!F$49,"▲","-"))),ROUND(VALUE(SUBSTITUTE(実質収支比率等に係る経年分析!F$49,"▲","-")),2),NA())</f>
        <v>6.09</v>
      </c>
      <c r="C21" s="156">
        <f>IF(ISNUMBER(VALUE(SUBSTITUTE(実質収支比率等に係る経年分析!G$49,"▲","-"))),ROUND(VALUE(SUBSTITUTE(実質収支比率等に係る経年分析!G$49,"▲","-")),2),NA())</f>
        <v>-0.68</v>
      </c>
      <c r="D21" s="156">
        <f>IF(ISNUMBER(VALUE(SUBSTITUTE(実質収支比率等に係る経年分析!H$49,"▲","-"))),ROUND(VALUE(SUBSTITUTE(実質収支比率等に係る経年分析!H$49,"▲","-")),2),NA())</f>
        <v>14.12</v>
      </c>
      <c r="E21" s="156">
        <f>IF(ISNUMBER(VALUE(SUBSTITUTE(実質収支比率等に係る経年分析!I$49,"▲","-"))),ROUND(VALUE(SUBSTITUTE(実質収支比率等に係る経年分析!I$49,"▲","-")),2),NA())</f>
        <v>-2.74</v>
      </c>
      <c r="F21" s="156">
        <f>IF(ISNUMBER(VALUE(SUBSTITUTE(実質収支比率等に係る経年分析!J$49,"▲","-"))),ROUND(VALUE(SUBSTITUTE(実質収支比率等に係る経年分析!J$49,"▲","-")),2),NA())</f>
        <v>5.9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0.3</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v>
      </c>
    </row>
    <row r="32" spans="1:11" x14ac:dyDescent="0.2">
      <c r="A32" s="157" t="str">
        <f>IF(連結実質赤字比率に係る赤字・黒字の構成分析!C$38="",NA(),連結実質赤字比率に係る赤字・黒字の構成分析!C$38)</f>
        <v>国民健康保険事業勘定特別会計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1.05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0.67</v>
      </c>
    </row>
    <row r="33" spans="1:16" x14ac:dyDescent="0.2">
      <c r="A33" s="157" t="str">
        <f>IF(連結実質赤字比率に係る赤字・黒字の構成分析!C$37="",NA(),連結実質赤字比率に係る赤字・黒字の構成分析!C$37)</f>
        <v>葛巻町水道事業会計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4.87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3.94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3.46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2.82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2.2999999999999998</v>
      </c>
    </row>
    <row r="34" spans="1:16" x14ac:dyDescent="0.2">
      <c r="A34" s="157" t="str">
        <f>IF(連結実質赤字比率に係る赤字・黒字の構成分析!C$36="",NA(),連結実質赤字比率に係る赤字・黒字の構成分析!C$36)</f>
        <v>葛巻町下水道事業会計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2.36</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14.51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6.47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13.29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3.53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7.22</v>
      </c>
    </row>
    <row r="36" spans="1:16" x14ac:dyDescent="0.2">
      <c r="A36" s="157" t="str">
        <f>IF(連結実質赤字比率に係る赤字・黒字の構成分析!C$34="",NA(),連結実質赤字比率に係る赤字・黒字の構成分析!C$34)</f>
        <v>葛巻町国民健康保険病院事業会計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18.62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18.149999999999999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19.100000000000001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18.53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15.84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649</v>
      </c>
      <c r="E42" s="158"/>
      <c r="F42" s="158"/>
      <c r="G42" s="158">
        <f>'実質公債費比率（分子）の構造'!L$52</f>
        <v>725</v>
      </c>
      <c r="H42" s="158"/>
      <c r="I42" s="158"/>
      <c r="J42" s="158">
        <f>'実質公債費比率（分子）の構造'!M$52</f>
        <v>775</v>
      </c>
      <c r="K42" s="158"/>
      <c r="L42" s="158"/>
      <c r="M42" s="158">
        <f>'実質公債費比率（分子）の構造'!N$52</f>
        <v>819</v>
      </c>
      <c r="N42" s="158"/>
      <c r="O42" s="158"/>
      <c r="P42" s="158">
        <f>'実質公債費比率（分子）の構造'!O$52</f>
        <v>871</v>
      </c>
    </row>
    <row r="43" spans="1:16" x14ac:dyDescent="0.2">
      <c r="A43" s="158" t="s">
        <v>16</v>
      </c>
      <c r="B43" s="158" t="str">
        <f>'実質公債費比率（分子）の構造'!K$51</f>
        <v>-</v>
      </c>
      <c r="C43" s="158"/>
      <c r="D43" s="158"/>
      <c r="E43" s="158" t="str">
        <f>'実質公債費比率（分子）の構造'!L$51</f>
        <v>-</v>
      </c>
      <c r="F43" s="158"/>
      <c r="G43" s="158"/>
      <c r="H43" s="158">
        <f>'実質公債費比率（分子）の構造'!M$51</f>
        <v>0</v>
      </c>
      <c r="I43" s="158"/>
      <c r="J43" s="158"/>
      <c r="K43" s="158" t="str">
        <f>'実質公債費比率（分子）の構造'!N$51</f>
        <v>-</v>
      </c>
      <c r="L43" s="158"/>
      <c r="M43" s="158"/>
      <c r="N43" s="158">
        <f>'実質公債費比率（分子）の構造'!O$51</f>
        <v>0</v>
      </c>
      <c r="O43" s="158"/>
      <c r="P43" s="158"/>
    </row>
    <row r="44" spans="1:16" x14ac:dyDescent="0.2">
      <c r="A44" s="158" t="s">
        <v>62</v>
      </c>
      <c r="B44" s="158">
        <f>'実質公債費比率（分子）の構造'!K$50</f>
        <v>7</v>
      </c>
      <c r="C44" s="158"/>
      <c r="D44" s="158"/>
      <c r="E44" s="158">
        <f>'実質公債費比率（分子）の構造'!L$50</f>
        <v>7</v>
      </c>
      <c r="F44" s="158"/>
      <c r="G44" s="158"/>
      <c r="H44" s="158">
        <f>'実質公債費比率（分子）の構造'!M$50</f>
        <v>7</v>
      </c>
      <c r="I44" s="158"/>
      <c r="J44" s="158"/>
      <c r="K44" s="158">
        <f>'実質公債費比率（分子）の構造'!N$50</f>
        <v>5</v>
      </c>
      <c r="L44" s="158"/>
      <c r="M44" s="158"/>
      <c r="N44" s="158">
        <f>'実質公債費比率（分子）の構造'!O$50</f>
        <v>5</v>
      </c>
      <c r="O44" s="158"/>
      <c r="P44" s="158"/>
    </row>
    <row r="45" spans="1:16" x14ac:dyDescent="0.2">
      <c r="A45" s="158" t="s">
        <v>63</v>
      </c>
      <c r="B45" s="158">
        <f>'実質公債費比率（分子）の構造'!K$49</f>
        <v>60</v>
      </c>
      <c r="C45" s="158"/>
      <c r="D45" s="158"/>
      <c r="E45" s="158">
        <f>'実質公債費比率（分子）の構造'!L$49</f>
        <v>61</v>
      </c>
      <c r="F45" s="158"/>
      <c r="G45" s="158"/>
      <c r="H45" s="158">
        <f>'実質公債費比率（分子）の構造'!M$49</f>
        <v>60</v>
      </c>
      <c r="I45" s="158"/>
      <c r="J45" s="158"/>
      <c r="K45" s="158">
        <f>'実質公債費比率（分子）の構造'!N$49</f>
        <v>60</v>
      </c>
      <c r="L45" s="158"/>
      <c r="M45" s="158"/>
      <c r="N45" s="158">
        <f>'実質公債費比率（分子）の構造'!O$49</f>
        <v>60</v>
      </c>
      <c r="O45" s="158"/>
      <c r="P45" s="158"/>
    </row>
    <row r="46" spans="1:16" x14ac:dyDescent="0.2">
      <c r="A46" s="158" t="s">
        <v>64</v>
      </c>
      <c r="B46" s="158">
        <f>'実質公債費比率（分子）の構造'!K$48</f>
        <v>218</v>
      </c>
      <c r="C46" s="158"/>
      <c r="D46" s="158"/>
      <c r="E46" s="158">
        <f>'実質公債費比率（分子）の構造'!L$48</f>
        <v>224</v>
      </c>
      <c r="F46" s="158"/>
      <c r="G46" s="158"/>
      <c r="H46" s="158">
        <f>'実質公債費比率（分子）の構造'!M$48</f>
        <v>267</v>
      </c>
      <c r="I46" s="158"/>
      <c r="J46" s="158"/>
      <c r="K46" s="158">
        <f>'実質公債費比率（分子）の構造'!N$48</f>
        <v>251</v>
      </c>
      <c r="L46" s="158"/>
      <c r="M46" s="158"/>
      <c r="N46" s="158">
        <f>'実質公債費比率（分子）の構造'!O$48</f>
        <v>252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643</v>
      </c>
      <c r="C49" s="158"/>
      <c r="D49" s="158"/>
      <c r="E49" s="158">
        <f>'実質公債費比率（分子）の構造'!L$45</f>
        <v>717</v>
      </c>
      <c r="F49" s="158"/>
      <c r="G49" s="158"/>
      <c r="H49" s="158">
        <f>'実質公債費比率（分子）の構造'!M$45</f>
        <v>710</v>
      </c>
      <c r="I49" s="158"/>
      <c r="J49" s="158"/>
      <c r="K49" s="158">
        <f>'実質公債費比率（分子）の構造'!N$45</f>
        <v>740</v>
      </c>
      <c r="L49" s="158"/>
      <c r="M49" s="158"/>
      <c r="N49" s="158">
        <f>'実質公債費比率（分子）の構造'!O$45</f>
        <v>803</v>
      </c>
      <c r="O49" s="158"/>
      <c r="P49" s="158"/>
    </row>
    <row r="50" spans="1:16" x14ac:dyDescent="0.2">
      <c r="A50" s="158" t="s">
        <v>67</v>
      </c>
      <c r="B50" s="158" t="e">
        <f>NA()</f>
        <v>#N/A</v>
      </c>
      <c r="C50" s="158">
        <f>IF(ISNUMBER('実質公債費比率（分子）の構造'!K$53),'実質公債費比率（分子）の構造'!K$53,NA())</f>
        <v>279</v>
      </c>
      <c r="D50" s="158" t="e">
        <f>NA()</f>
        <v>#N/A</v>
      </c>
      <c r="E50" s="158" t="e">
        <f>NA()</f>
        <v>#N/A</v>
      </c>
      <c r="F50" s="158">
        <f>IF(ISNUMBER('実質公債費比率（分子）の構造'!L$53),'実質公債費比率（分子）の構造'!L$53,NA())</f>
        <v>284</v>
      </c>
      <c r="G50" s="158" t="e">
        <f>NA()</f>
        <v>#N/A</v>
      </c>
      <c r="H50" s="158" t="e">
        <f>NA()</f>
        <v>#N/A</v>
      </c>
      <c r="I50" s="158">
        <f>IF(ISNUMBER('実質公債費比率（分子）の構造'!M$53),'実質公債費比率（分子）の構造'!M$53,NA())</f>
        <v>269</v>
      </c>
      <c r="J50" s="158" t="e">
        <f>NA()</f>
        <v>#N/A</v>
      </c>
      <c r="K50" s="158" t="e">
        <f>NA()</f>
        <v>#N/A</v>
      </c>
      <c r="L50" s="158">
        <f>IF(ISNUMBER('実質公債費比率（分子）の構造'!N$53),'実質公債費比率（分子）の構造'!N$53,NA())</f>
        <v>237</v>
      </c>
      <c r="M50" s="158" t="e">
        <f>NA()</f>
        <v>#N/A</v>
      </c>
      <c r="N50" s="158" t="e">
        <f>NA()</f>
        <v>#N/A</v>
      </c>
      <c r="O50" s="158">
        <f>IF(ISNUMBER('実質公債費比率（分子）の構造'!O$53),'実質公債費比率（分子）の構造'!O$53,NA())</f>
        <v>249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7523</v>
      </c>
      <c r="E56" s="157"/>
      <c r="F56" s="157"/>
      <c r="G56" s="157">
        <f>'将来負担比率（分子）の構造'!J$52</f>
        <v>7970</v>
      </c>
      <c r="H56" s="157"/>
      <c r="I56" s="157"/>
      <c r="J56" s="157">
        <f>'将来負担比率（分子）の構造'!K$52</f>
        <v>9000</v>
      </c>
      <c r="K56" s="157"/>
      <c r="L56" s="157"/>
      <c r="M56" s="157">
        <f>'将来負担比率（分子）の構造'!L$52</f>
        <v>9145</v>
      </c>
      <c r="N56" s="157"/>
      <c r="O56" s="157"/>
      <c r="P56" s="157">
        <f>'将来負担比率（分子）の構造'!M$52</f>
        <v>8820</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5798</v>
      </c>
      <c r="E58" s="157"/>
      <c r="F58" s="157"/>
      <c r="G58" s="157">
        <f>'将来負担比率（分子）の構造'!J$50</f>
        <v>6400</v>
      </c>
      <c r="H58" s="157"/>
      <c r="I58" s="157"/>
      <c r="J58" s="157">
        <f>'将来負担比率（分子）の構造'!K$50</f>
        <v>5620</v>
      </c>
      <c r="K58" s="157"/>
      <c r="L58" s="157"/>
      <c r="M58" s="157">
        <f>'将来負担比率（分子）の構造'!L$50</f>
        <v>6239</v>
      </c>
      <c r="N58" s="157"/>
      <c r="O58" s="157"/>
      <c r="P58" s="157">
        <f>'将来負担比率（分子）の構造'!M$50</f>
        <v>5911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41</v>
      </c>
      <c r="C61" s="157"/>
      <c r="D61" s="157"/>
      <c r="E61" s="157">
        <f>'将来負担比率（分子）の構造'!J$46</f>
        <v>28</v>
      </c>
      <c r="F61" s="157"/>
      <c r="G61" s="157"/>
      <c r="H61" s="157">
        <f>'将来負担比率（分子）の構造'!K$46</f>
        <v>27</v>
      </c>
      <c r="I61" s="157"/>
      <c r="J61" s="157"/>
      <c r="K61" s="157">
        <f>'将来負担比率（分子）の構造'!L$46</f>
        <v>24</v>
      </c>
      <c r="L61" s="157"/>
      <c r="M61" s="157"/>
      <c r="N61" s="157">
        <f>'将来負担比率（分子）の構造'!M$46</f>
        <v>64</v>
      </c>
      <c r="O61" s="157"/>
      <c r="P61" s="157"/>
    </row>
    <row r="62" spans="1:16" x14ac:dyDescent="0.2">
      <c r="A62" s="157" t="s">
        <v>35</v>
      </c>
      <c r="B62" s="157">
        <f>'将来負担比率（分子）の構造'!I$45</f>
        <v>612</v>
      </c>
      <c r="C62" s="157"/>
      <c r="D62" s="157"/>
      <c r="E62" s="157">
        <f>'将来負担比率（分子）の構造'!J$45</f>
        <v>607</v>
      </c>
      <c r="F62" s="157"/>
      <c r="G62" s="157"/>
      <c r="H62" s="157">
        <f>'将来負担比率（分子）の構造'!K$45</f>
        <v>618</v>
      </c>
      <c r="I62" s="157"/>
      <c r="J62" s="157"/>
      <c r="K62" s="157">
        <f>'将来負担比率（分子）の構造'!L$45</f>
        <v>640</v>
      </c>
      <c r="L62" s="157"/>
      <c r="M62" s="157"/>
      <c r="N62" s="157">
        <f>'将来負担比率（分子）の構造'!M$45</f>
        <v>670</v>
      </c>
      <c r="O62" s="157"/>
      <c r="P62" s="157"/>
    </row>
    <row r="63" spans="1:16" x14ac:dyDescent="0.2">
      <c r="A63" s="157" t="s">
        <v>34</v>
      </c>
      <c r="B63" s="157">
        <f>'将来負担比率（分子）の構造'!I$44</f>
        <v>293</v>
      </c>
      <c r="C63" s="157"/>
      <c r="D63" s="157"/>
      <c r="E63" s="157">
        <f>'将来負担比率（分子）の構造'!J$44</f>
        <v>234</v>
      </c>
      <c r="F63" s="157"/>
      <c r="G63" s="157"/>
      <c r="H63" s="157">
        <f>'将来負担比率（分子）の構造'!K$44</f>
        <v>175</v>
      </c>
      <c r="I63" s="157"/>
      <c r="J63" s="157"/>
      <c r="K63" s="157">
        <f>'将来負担比率（分子）の構造'!L$44</f>
        <v>118</v>
      </c>
      <c r="L63" s="157"/>
      <c r="M63" s="157"/>
      <c r="N63" s="157">
        <f>'将来負担比率（分子）の構造'!M$44</f>
        <v>123</v>
      </c>
      <c r="O63" s="157"/>
      <c r="P63" s="157"/>
    </row>
    <row r="64" spans="1:16" x14ac:dyDescent="0.2">
      <c r="A64" s="157" t="s">
        <v>33</v>
      </c>
      <c r="B64" s="157">
        <f>'将来負担比率（分子）の構造'!I$43</f>
        <v>3890</v>
      </c>
      <c r="C64" s="157"/>
      <c r="D64" s="157"/>
      <c r="E64" s="157">
        <f>'将来負担比率（分子）の構造'!J$43</f>
        <v>3402</v>
      </c>
      <c r="F64" s="157"/>
      <c r="G64" s="157"/>
      <c r="H64" s="157">
        <f>'将来負担比率（分子）の構造'!K$43</f>
        <v>3212</v>
      </c>
      <c r="I64" s="157"/>
      <c r="J64" s="157"/>
      <c r="K64" s="157">
        <f>'将来負担比率（分子）の構造'!L$43</f>
        <v>3025</v>
      </c>
      <c r="L64" s="157"/>
      <c r="M64" s="157"/>
      <c r="N64" s="157">
        <f>'将来負担比率（分子）の構造'!M$43</f>
        <v>2916</v>
      </c>
      <c r="O64" s="157"/>
      <c r="P64" s="157"/>
    </row>
    <row r="65" spans="1:16" x14ac:dyDescent="0.2">
      <c r="A65" s="157" t="s">
        <v>32</v>
      </c>
      <c r="B65" s="157">
        <f>'将来負担比率（分子）の構造'!I$42</f>
        <v>19</v>
      </c>
      <c r="C65" s="157"/>
      <c r="D65" s="157"/>
      <c r="E65" s="157">
        <f>'将来負担比率（分子）の構造'!J$42</f>
        <v>15</v>
      </c>
      <c r="F65" s="157"/>
      <c r="G65" s="157"/>
      <c r="H65" s="157">
        <f>'将来負担比率（分子）の構造'!K$42</f>
        <v>10</v>
      </c>
      <c r="I65" s="157"/>
      <c r="J65" s="157"/>
      <c r="K65" s="157">
        <f>'将来負担比率（分子）の構造'!L$42</f>
        <v>8</v>
      </c>
      <c r="L65" s="157"/>
      <c r="M65" s="157"/>
      <c r="N65" s="157">
        <f>'将来負担比率（分子）の構造'!M$42</f>
        <v>5</v>
      </c>
      <c r="O65" s="157"/>
      <c r="P65" s="157"/>
    </row>
    <row r="66" spans="1:16" x14ac:dyDescent="0.2">
      <c r="A66" s="157" t="s">
        <v>31</v>
      </c>
      <c r="B66" s="157">
        <f>'将来負担比率（分子）の構造'!I$41</f>
        <v>8652</v>
      </c>
      <c r="C66" s="157"/>
      <c r="D66" s="157"/>
      <c r="E66" s="157">
        <f>'将来負担比率（分子）の構造'!J$41</f>
        <v>9459</v>
      </c>
      <c r="F66" s="157"/>
      <c r="G66" s="157"/>
      <c r="H66" s="157">
        <f>'将来負担比率（分子）の構造'!K$41</f>
        <v>11025</v>
      </c>
      <c r="I66" s="157"/>
      <c r="J66" s="157"/>
      <c r="K66" s="157">
        <f>'将来負担比率（分子）の構造'!L$41</f>
        <v>11495</v>
      </c>
      <c r="L66" s="157"/>
      <c r="M66" s="157"/>
      <c r="N66" s="157">
        <f>'将来負担比率（分子）の構造'!M$41</f>
        <v>11223</v>
      </c>
      <c r="O66" s="157"/>
      <c r="P66" s="157"/>
    </row>
    <row r="67" spans="1:16" x14ac:dyDescent="0.2">
      <c r="A67" s="157" t="s">
        <v>71</v>
      </c>
      <c r="B67" s="157" t="e">
        <f>NA()</f>
        <v>#N/A</v>
      </c>
      <c r="C67" s="157">
        <f>IF(ISNUMBER('将来負担比率（分子）の構造'!I$53), IF('将来負担比率（分子）の構造'!I$53 &lt; 0, 0, '将来負担比率（分子）の構造'!I$53), NA())</f>
        <v>186</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447</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270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789</v>
      </c>
      <c r="C72" s="161">
        <f>基金残高に係る経年分析!G55</f>
        <v>939</v>
      </c>
      <c r="D72" s="161">
        <f>基金残高に係る経年分析!H55</f>
        <v>915</v>
      </c>
    </row>
    <row r="73" spans="1:16" x14ac:dyDescent="0.2">
      <c r="A73" s="160" t="s">
        <v>74</v>
      </c>
      <c r="B73" s="161">
        <f>基金残高に係る経年分析!F56</f>
        <v>912</v>
      </c>
      <c r="C73" s="161">
        <f>基金残高に係る経年分析!G56</f>
        <v>1377</v>
      </c>
      <c r="D73" s="161">
        <f>基金残高に係る経年分析!H56</f>
        <v>1612</v>
      </c>
    </row>
    <row r="74" spans="1:16" x14ac:dyDescent="0.2">
      <c r="A74" s="160" t="s">
        <v>75</v>
      </c>
      <c r="B74" s="161">
        <f>基金残高に係る経年分析!F57</f>
        <v>3961</v>
      </c>
      <c r="C74" s="161">
        <f>基金残高に係る経年分析!G57</f>
        <v>4012</v>
      </c>
      <c r="D74" s="161">
        <f>基金残高に係る経年分析!H57</f>
        <v>3534</v>
      </c>
    </row>
  </sheetData>
  <sheetProtection algorithmName="SHA-512" hashValue="Ldnvqf0Bdkw1lm632nMUjPwwfjPzw7KSq5/PLbkoSFyiKDgFq1Pu9m4LzHAoCvGlKpiKLLIMZVyRXpgHXws9DQ==" saltValue="Y0EK1hBYfDVWnQqvePmI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572100</v>
      </c>
      <c r="S5" s="600"/>
      <c r="T5" s="600"/>
      <c r="U5" s="600"/>
      <c r="V5" s="600"/>
      <c r="W5" s="600"/>
      <c r="X5" s="600"/>
      <c r="Y5" s="601"/>
      <c r="Z5" s="602">
        <v>7.3</v>
      </c>
      <c r="AA5" s="602"/>
      <c r="AB5" s="602"/>
      <c r="AC5" s="602"/>
      <c r="AD5" s="603">
        <v>572100</v>
      </c>
      <c r="AE5" s="603"/>
      <c r="AF5" s="603"/>
      <c r="AG5" s="603"/>
      <c r="AH5" s="603"/>
      <c r="AI5" s="603"/>
      <c r="AJ5" s="603"/>
      <c r="AK5" s="603"/>
      <c r="AL5" s="604">
        <v>12.6</v>
      </c>
      <c r="AM5" s="605"/>
      <c r="AN5" s="605"/>
      <c r="AO5" s="606"/>
      <c r="AP5" s="596" t="s">
        <v>216</v>
      </c>
      <c r="AQ5" s="597"/>
      <c r="AR5" s="597"/>
      <c r="AS5" s="597"/>
      <c r="AT5" s="597"/>
      <c r="AU5" s="597"/>
      <c r="AV5" s="597"/>
      <c r="AW5" s="597"/>
      <c r="AX5" s="597"/>
      <c r="AY5" s="597"/>
      <c r="AZ5" s="597"/>
      <c r="BA5" s="597"/>
      <c r="BB5" s="597"/>
      <c r="BC5" s="597"/>
      <c r="BD5" s="597"/>
      <c r="BE5" s="597"/>
      <c r="BF5" s="598"/>
      <c r="BG5" s="610">
        <v>572100</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146170</v>
      </c>
      <c r="S6" s="611"/>
      <c r="T6" s="611"/>
      <c r="U6" s="611"/>
      <c r="V6" s="611"/>
      <c r="W6" s="611"/>
      <c r="X6" s="611"/>
      <c r="Y6" s="612"/>
      <c r="Z6" s="613">
        <v>1.9</v>
      </c>
      <c r="AA6" s="613"/>
      <c r="AB6" s="613"/>
      <c r="AC6" s="613"/>
      <c r="AD6" s="614">
        <v>146170</v>
      </c>
      <c r="AE6" s="614"/>
      <c r="AF6" s="614"/>
      <c r="AG6" s="614"/>
      <c r="AH6" s="614"/>
      <c r="AI6" s="614"/>
      <c r="AJ6" s="614"/>
      <c r="AK6" s="614"/>
      <c r="AL6" s="615">
        <v>3.2</v>
      </c>
      <c r="AM6" s="616"/>
      <c r="AN6" s="616"/>
      <c r="AO6" s="617"/>
      <c r="AP6" s="607" t="s">
        <v>221</v>
      </c>
      <c r="AQ6" s="608"/>
      <c r="AR6" s="608"/>
      <c r="AS6" s="608"/>
      <c r="AT6" s="608"/>
      <c r="AU6" s="608"/>
      <c r="AV6" s="608"/>
      <c r="AW6" s="608"/>
      <c r="AX6" s="608"/>
      <c r="AY6" s="608"/>
      <c r="AZ6" s="608"/>
      <c r="BA6" s="608"/>
      <c r="BB6" s="608"/>
      <c r="BC6" s="608"/>
      <c r="BD6" s="608"/>
      <c r="BE6" s="608"/>
      <c r="BF6" s="609"/>
      <c r="BG6" s="610">
        <v>572100</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66560</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66560</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136</v>
      </c>
      <c r="S7" s="611"/>
      <c r="T7" s="611"/>
      <c r="U7" s="611"/>
      <c r="V7" s="611"/>
      <c r="W7" s="611"/>
      <c r="X7" s="611"/>
      <c r="Y7" s="612"/>
      <c r="Z7" s="613">
        <v>0</v>
      </c>
      <c r="AA7" s="613"/>
      <c r="AB7" s="613"/>
      <c r="AC7" s="613"/>
      <c r="AD7" s="614">
        <v>136</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162257</v>
      </c>
      <c r="BH7" s="611"/>
      <c r="BI7" s="611"/>
      <c r="BJ7" s="611"/>
      <c r="BK7" s="611"/>
      <c r="BL7" s="611"/>
      <c r="BM7" s="611"/>
      <c r="BN7" s="612"/>
      <c r="BO7" s="613">
        <v>28.4</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1784928</v>
      </c>
      <c r="CS7" s="611"/>
      <c r="CT7" s="611"/>
      <c r="CU7" s="611"/>
      <c r="CV7" s="611"/>
      <c r="CW7" s="611"/>
      <c r="CX7" s="611"/>
      <c r="CY7" s="612"/>
      <c r="CZ7" s="613">
        <v>25.3</v>
      </c>
      <c r="DA7" s="613"/>
      <c r="DB7" s="613"/>
      <c r="DC7" s="613"/>
      <c r="DD7" s="619">
        <v>354833</v>
      </c>
      <c r="DE7" s="611"/>
      <c r="DF7" s="611"/>
      <c r="DG7" s="611"/>
      <c r="DH7" s="611"/>
      <c r="DI7" s="611"/>
      <c r="DJ7" s="611"/>
      <c r="DK7" s="611"/>
      <c r="DL7" s="611"/>
      <c r="DM7" s="611"/>
      <c r="DN7" s="611"/>
      <c r="DO7" s="611"/>
      <c r="DP7" s="612"/>
      <c r="DQ7" s="619">
        <v>1379803</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1635</v>
      </c>
      <c r="S8" s="611"/>
      <c r="T8" s="611"/>
      <c r="U8" s="611"/>
      <c r="V8" s="611"/>
      <c r="W8" s="611"/>
      <c r="X8" s="611"/>
      <c r="Y8" s="612"/>
      <c r="Z8" s="613">
        <v>0</v>
      </c>
      <c r="AA8" s="613"/>
      <c r="AB8" s="613"/>
      <c r="AC8" s="613"/>
      <c r="AD8" s="614">
        <v>1635</v>
      </c>
      <c r="AE8" s="614"/>
      <c r="AF8" s="614"/>
      <c r="AG8" s="614"/>
      <c r="AH8" s="614"/>
      <c r="AI8" s="614"/>
      <c r="AJ8" s="614"/>
      <c r="AK8" s="614"/>
      <c r="AL8" s="615">
        <v>0</v>
      </c>
      <c r="AM8" s="616"/>
      <c r="AN8" s="616"/>
      <c r="AO8" s="617"/>
      <c r="AP8" s="607" t="s">
        <v>227</v>
      </c>
      <c r="AQ8" s="608"/>
      <c r="AR8" s="608"/>
      <c r="AS8" s="608"/>
      <c r="AT8" s="608"/>
      <c r="AU8" s="608"/>
      <c r="AV8" s="608"/>
      <c r="AW8" s="608"/>
      <c r="AX8" s="608"/>
      <c r="AY8" s="608"/>
      <c r="AZ8" s="608"/>
      <c r="BA8" s="608"/>
      <c r="BB8" s="608"/>
      <c r="BC8" s="608"/>
      <c r="BD8" s="608"/>
      <c r="BE8" s="608"/>
      <c r="BF8" s="609"/>
      <c r="BG8" s="610">
        <v>7234</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1357080</v>
      </c>
      <c r="CS8" s="611"/>
      <c r="CT8" s="611"/>
      <c r="CU8" s="611"/>
      <c r="CV8" s="611"/>
      <c r="CW8" s="611"/>
      <c r="CX8" s="611"/>
      <c r="CY8" s="612"/>
      <c r="CZ8" s="613">
        <v>19.3</v>
      </c>
      <c r="DA8" s="613"/>
      <c r="DB8" s="613"/>
      <c r="DC8" s="613"/>
      <c r="DD8" s="619">
        <v>4731</v>
      </c>
      <c r="DE8" s="611"/>
      <c r="DF8" s="611"/>
      <c r="DG8" s="611"/>
      <c r="DH8" s="611"/>
      <c r="DI8" s="611"/>
      <c r="DJ8" s="611"/>
      <c r="DK8" s="611"/>
      <c r="DL8" s="611"/>
      <c r="DM8" s="611"/>
      <c r="DN8" s="611"/>
      <c r="DO8" s="611"/>
      <c r="DP8" s="612"/>
      <c r="DQ8" s="619">
        <v>794668</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2242</v>
      </c>
      <c r="S9" s="611"/>
      <c r="T9" s="611"/>
      <c r="U9" s="611"/>
      <c r="V9" s="611"/>
      <c r="W9" s="611"/>
      <c r="X9" s="611"/>
      <c r="Y9" s="612"/>
      <c r="Z9" s="613">
        <v>0</v>
      </c>
      <c r="AA9" s="613"/>
      <c r="AB9" s="613"/>
      <c r="AC9" s="613"/>
      <c r="AD9" s="614">
        <v>2242</v>
      </c>
      <c r="AE9" s="614"/>
      <c r="AF9" s="614"/>
      <c r="AG9" s="614"/>
      <c r="AH9" s="614"/>
      <c r="AI9" s="614"/>
      <c r="AJ9" s="614"/>
      <c r="AK9" s="614"/>
      <c r="AL9" s="615">
        <v>0</v>
      </c>
      <c r="AM9" s="616"/>
      <c r="AN9" s="616"/>
      <c r="AO9" s="617"/>
      <c r="AP9" s="607" t="s">
        <v>230</v>
      </c>
      <c r="AQ9" s="608"/>
      <c r="AR9" s="608"/>
      <c r="AS9" s="608"/>
      <c r="AT9" s="608"/>
      <c r="AU9" s="608"/>
      <c r="AV9" s="608"/>
      <c r="AW9" s="608"/>
      <c r="AX9" s="608"/>
      <c r="AY9" s="608"/>
      <c r="AZ9" s="608"/>
      <c r="BA9" s="608"/>
      <c r="BB9" s="608"/>
      <c r="BC9" s="608"/>
      <c r="BD9" s="608"/>
      <c r="BE9" s="608"/>
      <c r="BF9" s="609"/>
      <c r="BG9" s="610">
        <v>137488</v>
      </c>
      <c r="BH9" s="611"/>
      <c r="BI9" s="611"/>
      <c r="BJ9" s="611"/>
      <c r="BK9" s="611"/>
      <c r="BL9" s="611"/>
      <c r="BM9" s="611"/>
      <c r="BN9" s="612"/>
      <c r="BO9" s="613">
        <v>24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840375</v>
      </c>
      <c r="CS9" s="611"/>
      <c r="CT9" s="611"/>
      <c r="CU9" s="611"/>
      <c r="CV9" s="611"/>
      <c r="CW9" s="611"/>
      <c r="CX9" s="611"/>
      <c r="CY9" s="612"/>
      <c r="CZ9" s="613">
        <v>11.9</v>
      </c>
      <c r="DA9" s="613"/>
      <c r="DB9" s="613"/>
      <c r="DC9" s="613"/>
      <c r="DD9" s="619">
        <v>44154</v>
      </c>
      <c r="DE9" s="611"/>
      <c r="DF9" s="611"/>
      <c r="DG9" s="611"/>
      <c r="DH9" s="611"/>
      <c r="DI9" s="611"/>
      <c r="DJ9" s="611"/>
      <c r="DK9" s="611"/>
      <c r="DL9" s="611"/>
      <c r="DM9" s="611"/>
      <c r="DN9" s="611"/>
      <c r="DO9" s="611"/>
      <c r="DP9" s="612"/>
      <c r="DQ9" s="619">
        <v>757890</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13361</v>
      </c>
      <c r="BH10" s="611"/>
      <c r="BI10" s="611"/>
      <c r="BJ10" s="611"/>
      <c r="BK10" s="611"/>
      <c r="BL10" s="611"/>
      <c r="BM10" s="611"/>
      <c r="BN10" s="612"/>
      <c r="BO10" s="613">
        <v>2.2999999999999998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1994</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1994</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141076</v>
      </c>
      <c r="S11" s="611"/>
      <c r="T11" s="611"/>
      <c r="U11" s="611"/>
      <c r="V11" s="611"/>
      <c r="W11" s="611"/>
      <c r="X11" s="611"/>
      <c r="Y11" s="612"/>
      <c r="Z11" s="615">
        <v>1.8</v>
      </c>
      <c r="AA11" s="616"/>
      <c r="AB11" s="616"/>
      <c r="AC11" s="622"/>
      <c r="AD11" s="619">
        <v>141076</v>
      </c>
      <c r="AE11" s="611"/>
      <c r="AF11" s="611"/>
      <c r="AG11" s="611"/>
      <c r="AH11" s="611"/>
      <c r="AI11" s="611"/>
      <c r="AJ11" s="611"/>
      <c r="AK11" s="612"/>
      <c r="AL11" s="615">
        <v>3.1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4174</v>
      </c>
      <c r="BH11" s="611"/>
      <c r="BI11" s="611"/>
      <c r="BJ11" s="611"/>
      <c r="BK11" s="611"/>
      <c r="BL11" s="611"/>
      <c r="BM11" s="611"/>
      <c r="BN11" s="612"/>
      <c r="BO11" s="613">
        <v>0.7</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531675</v>
      </c>
      <c r="CS11" s="611"/>
      <c r="CT11" s="611"/>
      <c r="CU11" s="611"/>
      <c r="CV11" s="611"/>
      <c r="CW11" s="611"/>
      <c r="CX11" s="611"/>
      <c r="CY11" s="612"/>
      <c r="CZ11" s="613">
        <v>7.5</v>
      </c>
      <c r="DA11" s="613"/>
      <c r="DB11" s="613"/>
      <c r="DC11" s="613"/>
      <c r="DD11" s="619">
        <v>80562</v>
      </c>
      <c r="DE11" s="611"/>
      <c r="DF11" s="611"/>
      <c r="DG11" s="611"/>
      <c r="DH11" s="611"/>
      <c r="DI11" s="611"/>
      <c r="DJ11" s="611"/>
      <c r="DK11" s="611"/>
      <c r="DL11" s="611"/>
      <c r="DM11" s="611"/>
      <c r="DN11" s="611"/>
      <c r="DO11" s="611"/>
      <c r="DP11" s="612"/>
      <c r="DQ11" s="619">
        <v>397045</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347929</v>
      </c>
      <c r="BH12" s="611"/>
      <c r="BI12" s="611"/>
      <c r="BJ12" s="611"/>
      <c r="BK12" s="611"/>
      <c r="BL12" s="611"/>
      <c r="BM12" s="611"/>
      <c r="BN12" s="612"/>
      <c r="BO12" s="613">
        <v>60.8</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142300</v>
      </c>
      <c r="CS12" s="611"/>
      <c r="CT12" s="611"/>
      <c r="CU12" s="611"/>
      <c r="CV12" s="611"/>
      <c r="CW12" s="611"/>
      <c r="CX12" s="611"/>
      <c r="CY12" s="612"/>
      <c r="CZ12" s="613">
        <v>2</v>
      </c>
      <c r="DA12" s="613"/>
      <c r="DB12" s="613"/>
      <c r="DC12" s="613"/>
      <c r="DD12" s="619" t="s">
        <v>122</v>
      </c>
      <c r="DE12" s="611"/>
      <c r="DF12" s="611"/>
      <c r="DG12" s="611"/>
      <c r="DH12" s="611"/>
      <c r="DI12" s="611"/>
      <c r="DJ12" s="611"/>
      <c r="DK12" s="611"/>
      <c r="DL12" s="611"/>
      <c r="DM12" s="611"/>
      <c r="DN12" s="611"/>
      <c r="DO12" s="611"/>
      <c r="DP12" s="612"/>
      <c r="DQ12" s="619">
        <v>101762</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347804</v>
      </c>
      <c r="BH13" s="611"/>
      <c r="BI13" s="611"/>
      <c r="BJ13" s="611"/>
      <c r="BK13" s="611"/>
      <c r="BL13" s="611"/>
      <c r="BM13" s="611"/>
      <c r="BN13" s="612"/>
      <c r="BO13" s="613">
        <v>60.8</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449929</v>
      </c>
      <c r="CS13" s="611"/>
      <c r="CT13" s="611"/>
      <c r="CU13" s="611"/>
      <c r="CV13" s="611"/>
      <c r="CW13" s="611"/>
      <c r="CX13" s="611"/>
      <c r="CY13" s="612"/>
      <c r="CZ13" s="613">
        <v>6.4</v>
      </c>
      <c r="DA13" s="613"/>
      <c r="DB13" s="613"/>
      <c r="DC13" s="613"/>
      <c r="DD13" s="619">
        <v>278943</v>
      </c>
      <c r="DE13" s="611"/>
      <c r="DF13" s="611"/>
      <c r="DG13" s="611"/>
      <c r="DH13" s="611"/>
      <c r="DI13" s="611"/>
      <c r="DJ13" s="611"/>
      <c r="DK13" s="611"/>
      <c r="DL13" s="611"/>
      <c r="DM13" s="611"/>
      <c r="DN13" s="611"/>
      <c r="DO13" s="611"/>
      <c r="DP13" s="612"/>
      <c r="DQ13" s="619">
        <v>287597</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23471</v>
      </c>
      <c r="BH14" s="611"/>
      <c r="BI14" s="611"/>
      <c r="BJ14" s="611"/>
      <c r="BK14" s="611"/>
      <c r="BL14" s="611"/>
      <c r="BM14" s="611"/>
      <c r="BN14" s="612"/>
      <c r="BO14" s="613">
        <v>4.0999999999999996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358181</v>
      </c>
      <c r="CS14" s="611"/>
      <c r="CT14" s="611"/>
      <c r="CU14" s="611"/>
      <c r="CV14" s="611"/>
      <c r="CW14" s="611"/>
      <c r="CX14" s="611"/>
      <c r="CY14" s="612"/>
      <c r="CZ14" s="613">
        <v>5.0999999999999996</v>
      </c>
      <c r="DA14" s="613"/>
      <c r="DB14" s="613"/>
      <c r="DC14" s="613"/>
      <c r="DD14" s="619">
        <v>2640</v>
      </c>
      <c r="DE14" s="611"/>
      <c r="DF14" s="611"/>
      <c r="DG14" s="611"/>
      <c r="DH14" s="611"/>
      <c r="DI14" s="611"/>
      <c r="DJ14" s="611"/>
      <c r="DK14" s="611"/>
      <c r="DL14" s="611"/>
      <c r="DM14" s="611"/>
      <c r="DN14" s="611"/>
      <c r="DO14" s="611"/>
      <c r="DP14" s="612"/>
      <c r="DQ14" s="619">
        <v>355581</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5311</v>
      </c>
      <c r="S15" s="611"/>
      <c r="T15" s="611"/>
      <c r="U15" s="611"/>
      <c r="V15" s="611"/>
      <c r="W15" s="611"/>
      <c r="X15" s="611"/>
      <c r="Y15" s="612"/>
      <c r="Z15" s="613">
        <v>0.1</v>
      </c>
      <c r="AA15" s="613"/>
      <c r="AB15" s="613"/>
      <c r="AC15" s="613"/>
      <c r="AD15" s="614">
        <v>5311</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38443</v>
      </c>
      <c r="BH15" s="611"/>
      <c r="BI15" s="611"/>
      <c r="BJ15" s="611"/>
      <c r="BK15" s="611"/>
      <c r="BL15" s="611"/>
      <c r="BM15" s="611"/>
      <c r="BN15" s="612"/>
      <c r="BO15" s="613">
        <v>6.7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581315</v>
      </c>
      <c r="CS15" s="611"/>
      <c r="CT15" s="611"/>
      <c r="CU15" s="611"/>
      <c r="CV15" s="611"/>
      <c r="CW15" s="611"/>
      <c r="CX15" s="611"/>
      <c r="CY15" s="612"/>
      <c r="CZ15" s="613">
        <v>8.1999999999999993</v>
      </c>
      <c r="DA15" s="613"/>
      <c r="DB15" s="613"/>
      <c r="DC15" s="613"/>
      <c r="DD15" s="619">
        <v>42198</v>
      </c>
      <c r="DE15" s="611"/>
      <c r="DF15" s="611"/>
      <c r="DG15" s="611"/>
      <c r="DH15" s="611"/>
      <c r="DI15" s="611"/>
      <c r="DJ15" s="611"/>
      <c r="DK15" s="611"/>
      <c r="DL15" s="611"/>
      <c r="DM15" s="611"/>
      <c r="DN15" s="611"/>
      <c r="DO15" s="611"/>
      <c r="DP15" s="612"/>
      <c r="DQ15" s="619">
        <v>484180</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7804</v>
      </c>
      <c r="S16" s="611"/>
      <c r="T16" s="611"/>
      <c r="U16" s="611"/>
      <c r="V16" s="611"/>
      <c r="W16" s="611"/>
      <c r="X16" s="611"/>
      <c r="Y16" s="612"/>
      <c r="Z16" s="613">
        <v>0.1</v>
      </c>
      <c r="AA16" s="613"/>
      <c r="AB16" s="613"/>
      <c r="AC16" s="613"/>
      <c r="AD16" s="614">
        <v>7804</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12768</v>
      </c>
      <c r="CS16" s="611"/>
      <c r="CT16" s="611"/>
      <c r="CU16" s="611"/>
      <c r="CV16" s="611"/>
      <c r="CW16" s="611"/>
      <c r="CX16" s="611"/>
      <c r="CY16" s="612"/>
      <c r="CZ16" s="613">
        <v>0.2</v>
      </c>
      <c r="DA16" s="613"/>
      <c r="DB16" s="613"/>
      <c r="DC16" s="613"/>
      <c r="DD16" s="619" t="s">
        <v>122</v>
      </c>
      <c r="DE16" s="611"/>
      <c r="DF16" s="611"/>
      <c r="DG16" s="611"/>
      <c r="DH16" s="611"/>
      <c r="DI16" s="611"/>
      <c r="DJ16" s="611"/>
      <c r="DK16" s="611"/>
      <c r="DL16" s="611"/>
      <c r="DM16" s="611"/>
      <c r="DN16" s="611"/>
      <c r="DO16" s="611"/>
      <c r="DP16" s="612"/>
      <c r="DQ16" s="619">
        <v>4176</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19056</v>
      </c>
      <c r="S17" s="611"/>
      <c r="T17" s="611"/>
      <c r="U17" s="611"/>
      <c r="V17" s="611"/>
      <c r="W17" s="611"/>
      <c r="X17" s="611"/>
      <c r="Y17" s="612"/>
      <c r="Z17" s="613">
        <v>0.2</v>
      </c>
      <c r="AA17" s="613"/>
      <c r="AB17" s="613"/>
      <c r="AC17" s="613"/>
      <c r="AD17" s="614">
        <v>19056</v>
      </c>
      <c r="AE17" s="614"/>
      <c r="AF17" s="614"/>
      <c r="AG17" s="614"/>
      <c r="AH17" s="614"/>
      <c r="AI17" s="614"/>
      <c r="AJ17" s="614"/>
      <c r="AK17" s="614"/>
      <c r="AL17" s="615">
        <v>0.4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919557</v>
      </c>
      <c r="CS17" s="611"/>
      <c r="CT17" s="611"/>
      <c r="CU17" s="611"/>
      <c r="CV17" s="611"/>
      <c r="CW17" s="611"/>
      <c r="CX17" s="611"/>
      <c r="CY17" s="612"/>
      <c r="CZ17" s="613">
        <v>13</v>
      </c>
      <c r="DA17" s="613"/>
      <c r="DB17" s="613"/>
      <c r="DC17" s="613"/>
      <c r="DD17" s="619" t="s">
        <v>122</v>
      </c>
      <c r="DE17" s="611"/>
      <c r="DF17" s="611"/>
      <c r="DG17" s="611"/>
      <c r="DH17" s="611"/>
      <c r="DI17" s="611"/>
      <c r="DJ17" s="611"/>
      <c r="DK17" s="611"/>
      <c r="DL17" s="611"/>
      <c r="DM17" s="611"/>
      <c r="DN17" s="611"/>
      <c r="DO17" s="611"/>
      <c r="DP17" s="612"/>
      <c r="DQ17" s="619">
        <v>919557</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1240</v>
      </c>
      <c r="S18" s="611"/>
      <c r="T18" s="611"/>
      <c r="U18" s="611"/>
      <c r="V18" s="611"/>
      <c r="W18" s="611"/>
      <c r="X18" s="611"/>
      <c r="Y18" s="612"/>
      <c r="Z18" s="613">
        <v>0</v>
      </c>
      <c r="AA18" s="613"/>
      <c r="AB18" s="613"/>
      <c r="AC18" s="613"/>
      <c r="AD18" s="614">
        <v>1240</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17699</v>
      </c>
      <c r="S19" s="611"/>
      <c r="T19" s="611"/>
      <c r="U19" s="611"/>
      <c r="V19" s="611"/>
      <c r="W19" s="611"/>
      <c r="X19" s="611"/>
      <c r="Y19" s="612"/>
      <c r="Z19" s="613">
        <v>0.2</v>
      </c>
      <c r="AA19" s="613"/>
      <c r="AB19" s="613"/>
      <c r="AC19" s="613"/>
      <c r="AD19" s="614">
        <v>17699</v>
      </c>
      <c r="AE19" s="614"/>
      <c r="AF19" s="614"/>
      <c r="AG19" s="614"/>
      <c r="AH19" s="614"/>
      <c r="AI19" s="614"/>
      <c r="AJ19" s="614"/>
      <c r="AK19" s="614"/>
      <c r="AL19" s="615">
        <v>0.4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117</v>
      </c>
      <c r="S20" s="611"/>
      <c r="T20" s="611"/>
      <c r="U20" s="611"/>
      <c r="V20" s="611"/>
      <c r="W20" s="611"/>
      <c r="X20" s="611"/>
      <c r="Y20" s="612"/>
      <c r="Z20" s="613">
        <v>0</v>
      </c>
      <c r="AA20" s="613"/>
      <c r="AB20" s="613"/>
      <c r="AC20" s="613"/>
      <c r="AD20" s="614">
        <v>117</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7046662</v>
      </c>
      <c r="CS20" s="611"/>
      <c r="CT20" s="611"/>
      <c r="CU20" s="611"/>
      <c r="CV20" s="611"/>
      <c r="CW20" s="611"/>
      <c r="CX20" s="611"/>
      <c r="CY20" s="612"/>
      <c r="CZ20" s="613">
        <v>100</v>
      </c>
      <c r="DA20" s="613"/>
      <c r="DB20" s="613"/>
      <c r="DC20" s="613"/>
      <c r="DD20" s="619">
        <v>808061</v>
      </c>
      <c r="DE20" s="611"/>
      <c r="DF20" s="611"/>
      <c r="DG20" s="611"/>
      <c r="DH20" s="611"/>
      <c r="DI20" s="611"/>
      <c r="DJ20" s="611"/>
      <c r="DK20" s="611"/>
      <c r="DL20" s="611"/>
      <c r="DM20" s="611"/>
      <c r="DN20" s="611"/>
      <c r="DO20" s="611"/>
      <c r="DP20" s="612"/>
      <c r="DQ20" s="619">
        <v>5550813</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4102538</v>
      </c>
      <c r="S21" s="611"/>
      <c r="T21" s="611"/>
      <c r="U21" s="611"/>
      <c r="V21" s="611"/>
      <c r="W21" s="611"/>
      <c r="X21" s="611"/>
      <c r="Y21" s="612"/>
      <c r="Z21" s="613">
        <v>52.6</v>
      </c>
      <c r="AA21" s="613"/>
      <c r="AB21" s="613"/>
      <c r="AC21" s="613"/>
      <c r="AD21" s="614">
        <v>3610457</v>
      </c>
      <c r="AE21" s="614"/>
      <c r="AF21" s="614"/>
      <c r="AG21" s="614"/>
      <c r="AH21" s="614"/>
      <c r="AI21" s="614"/>
      <c r="AJ21" s="614"/>
      <c r="AK21" s="614"/>
      <c r="AL21" s="615">
        <v>79.8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3610457</v>
      </c>
      <c r="S22" s="611"/>
      <c r="T22" s="611"/>
      <c r="U22" s="611"/>
      <c r="V22" s="611"/>
      <c r="W22" s="611"/>
      <c r="X22" s="611"/>
      <c r="Y22" s="612"/>
      <c r="Z22" s="613">
        <v>46.3</v>
      </c>
      <c r="AA22" s="613"/>
      <c r="AB22" s="613"/>
      <c r="AC22" s="613"/>
      <c r="AD22" s="614">
        <v>3610457</v>
      </c>
      <c r="AE22" s="614"/>
      <c r="AF22" s="614"/>
      <c r="AG22" s="614"/>
      <c r="AH22" s="614"/>
      <c r="AI22" s="614"/>
      <c r="AJ22" s="614"/>
      <c r="AK22" s="614"/>
      <c r="AL22" s="615">
        <v>79.8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492075</v>
      </c>
      <c r="S23" s="611"/>
      <c r="T23" s="611"/>
      <c r="U23" s="611"/>
      <c r="V23" s="611"/>
      <c r="W23" s="611"/>
      <c r="X23" s="611"/>
      <c r="Y23" s="612"/>
      <c r="Z23" s="613">
        <v>6.3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6</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2592299</v>
      </c>
      <c r="CS24" s="600"/>
      <c r="CT24" s="600"/>
      <c r="CU24" s="600"/>
      <c r="CV24" s="600"/>
      <c r="CW24" s="600"/>
      <c r="CX24" s="600"/>
      <c r="CY24" s="601"/>
      <c r="CZ24" s="604">
        <v>36.799999999999997</v>
      </c>
      <c r="DA24" s="605"/>
      <c r="DB24" s="605"/>
      <c r="DC24" s="621"/>
      <c r="DD24" s="645">
        <v>2217813</v>
      </c>
      <c r="DE24" s="600"/>
      <c r="DF24" s="600"/>
      <c r="DG24" s="600"/>
      <c r="DH24" s="600"/>
      <c r="DI24" s="600"/>
      <c r="DJ24" s="600"/>
      <c r="DK24" s="601"/>
      <c r="DL24" s="645">
        <v>2097321</v>
      </c>
      <c r="DM24" s="600"/>
      <c r="DN24" s="600"/>
      <c r="DO24" s="600"/>
      <c r="DP24" s="600"/>
      <c r="DQ24" s="600"/>
      <c r="DR24" s="600"/>
      <c r="DS24" s="600"/>
      <c r="DT24" s="600"/>
      <c r="DU24" s="600"/>
      <c r="DV24" s="601"/>
      <c r="DW24" s="604">
        <v>46.3</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4998068</v>
      </c>
      <c r="S25" s="611"/>
      <c r="T25" s="611"/>
      <c r="U25" s="611"/>
      <c r="V25" s="611"/>
      <c r="W25" s="611"/>
      <c r="X25" s="611"/>
      <c r="Y25" s="612"/>
      <c r="Z25" s="613">
        <v>64.099999999999994</v>
      </c>
      <c r="AA25" s="613"/>
      <c r="AB25" s="613"/>
      <c r="AC25" s="613"/>
      <c r="AD25" s="614">
        <v>4505987</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1052770</v>
      </c>
      <c r="CS25" s="642"/>
      <c r="CT25" s="642"/>
      <c r="CU25" s="642"/>
      <c r="CV25" s="642"/>
      <c r="CW25" s="642"/>
      <c r="CX25" s="642"/>
      <c r="CY25" s="643"/>
      <c r="CZ25" s="615">
        <v>14.9</v>
      </c>
      <c r="DA25" s="640"/>
      <c r="DB25" s="640"/>
      <c r="DC25" s="644"/>
      <c r="DD25" s="619">
        <v>955220</v>
      </c>
      <c r="DE25" s="642"/>
      <c r="DF25" s="642"/>
      <c r="DG25" s="642"/>
      <c r="DH25" s="642"/>
      <c r="DI25" s="642"/>
      <c r="DJ25" s="642"/>
      <c r="DK25" s="643"/>
      <c r="DL25" s="619">
        <v>954501</v>
      </c>
      <c r="DM25" s="642"/>
      <c r="DN25" s="642"/>
      <c r="DO25" s="642"/>
      <c r="DP25" s="642"/>
      <c r="DQ25" s="642"/>
      <c r="DR25" s="642"/>
      <c r="DS25" s="642"/>
      <c r="DT25" s="642"/>
      <c r="DU25" s="642"/>
      <c r="DV25" s="643"/>
      <c r="DW25" s="615">
        <v>21.1</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492</v>
      </c>
      <c r="S26" s="611"/>
      <c r="T26" s="611"/>
      <c r="U26" s="611"/>
      <c r="V26" s="611"/>
      <c r="W26" s="611"/>
      <c r="X26" s="611"/>
      <c r="Y26" s="612"/>
      <c r="Z26" s="613">
        <v>0</v>
      </c>
      <c r="AA26" s="613"/>
      <c r="AB26" s="613"/>
      <c r="AC26" s="613"/>
      <c r="AD26" s="614">
        <v>492</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778333</v>
      </c>
      <c r="CS26" s="611"/>
      <c r="CT26" s="611"/>
      <c r="CU26" s="611"/>
      <c r="CV26" s="611"/>
      <c r="CW26" s="611"/>
      <c r="CX26" s="611"/>
      <c r="CY26" s="612"/>
      <c r="CZ26" s="615">
        <v>11</v>
      </c>
      <c r="DA26" s="640"/>
      <c r="DB26" s="640"/>
      <c r="DC26" s="644"/>
      <c r="DD26" s="619">
        <v>713212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41455</v>
      </c>
      <c r="S27" s="611"/>
      <c r="T27" s="611"/>
      <c r="U27" s="611"/>
      <c r="V27" s="611"/>
      <c r="W27" s="611"/>
      <c r="X27" s="611"/>
      <c r="Y27" s="612"/>
      <c r="Z27" s="613">
        <v>0.5</v>
      </c>
      <c r="AA27" s="613"/>
      <c r="AB27" s="613"/>
      <c r="AC27" s="613"/>
      <c r="AD27" s="614">
        <v>347</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572100</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619972</v>
      </c>
      <c r="CS27" s="642"/>
      <c r="CT27" s="642"/>
      <c r="CU27" s="642"/>
      <c r="CV27" s="642"/>
      <c r="CW27" s="642"/>
      <c r="CX27" s="642"/>
      <c r="CY27" s="643"/>
      <c r="CZ27" s="615">
        <v>8.8000000000000007</v>
      </c>
      <c r="DA27" s="640"/>
      <c r="DB27" s="640"/>
      <c r="DC27" s="644"/>
      <c r="DD27" s="619">
        <v>343036</v>
      </c>
      <c r="DE27" s="642"/>
      <c r="DF27" s="642"/>
      <c r="DG27" s="642"/>
      <c r="DH27" s="642"/>
      <c r="DI27" s="642"/>
      <c r="DJ27" s="642"/>
      <c r="DK27" s="643"/>
      <c r="DL27" s="619">
        <v>340054</v>
      </c>
      <c r="DM27" s="642"/>
      <c r="DN27" s="642"/>
      <c r="DO27" s="642"/>
      <c r="DP27" s="642"/>
      <c r="DQ27" s="642"/>
      <c r="DR27" s="642"/>
      <c r="DS27" s="642"/>
      <c r="DT27" s="642"/>
      <c r="DU27" s="642"/>
      <c r="DV27" s="643"/>
      <c r="DW27" s="615">
        <v>7.5</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50801</v>
      </c>
      <c r="S28" s="611"/>
      <c r="T28" s="611"/>
      <c r="U28" s="611"/>
      <c r="V28" s="611"/>
      <c r="W28" s="611"/>
      <c r="X28" s="611"/>
      <c r="Y28" s="612"/>
      <c r="Z28" s="613">
        <v>0.7</v>
      </c>
      <c r="AA28" s="613"/>
      <c r="AB28" s="613"/>
      <c r="AC28" s="613"/>
      <c r="AD28" s="614">
        <v>3056</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919557</v>
      </c>
      <c r="CS28" s="611"/>
      <c r="CT28" s="611"/>
      <c r="CU28" s="611"/>
      <c r="CV28" s="611"/>
      <c r="CW28" s="611"/>
      <c r="CX28" s="611"/>
      <c r="CY28" s="612"/>
      <c r="CZ28" s="615">
        <v>13</v>
      </c>
      <c r="DA28" s="640"/>
      <c r="DB28" s="640"/>
      <c r="DC28" s="644"/>
      <c r="DD28" s="619">
        <v>919557</v>
      </c>
      <c r="DE28" s="611"/>
      <c r="DF28" s="611"/>
      <c r="DG28" s="611"/>
      <c r="DH28" s="611"/>
      <c r="DI28" s="611"/>
      <c r="DJ28" s="611"/>
      <c r="DK28" s="612"/>
      <c r="DL28" s="619">
        <v>802766</v>
      </c>
      <c r="DM28" s="611"/>
      <c r="DN28" s="611"/>
      <c r="DO28" s="611"/>
      <c r="DP28" s="611"/>
      <c r="DQ28" s="611"/>
      <c r="DR28" s="611"/>
      <c r="DS28" s="611"/>
      <c r="DT28" s="611"/>
      <c r="DU28" s="611"/>
      <c r="DV28" s="612"/>
      <c r="DW28" s="615">
        <v>17.7</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5580</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919516</v>
      </c>
      <c r="CS29" s="642"/>
      <c r="CT29" s="642"/>
      <c r="CU29" s="642"/>
      <c r="CV29" s="642"/>
      <c r="CW29" s="642"/>
      <c r="CX29" s="642"/>
      <c r="CY29" s="643"/>
      <c r="CZ29" s="615">
        <v>13</v>
      </c>
      <c r="DA29" s="640"/>
      <c r="DB29" s="640"/>
      <c r="DC29" s="644"/>
      <c r="DD29" s="619">
        <v>919516</v>
      </c>
      <c r="DE29" s="642"/>
      <c r="DF29" s="642"/>
      <c r="DG29" s="642"/>
      <c r="DH29" s="642"/>
      <c r="DI29" s="642"/>
      <c r="DJ29" s="642"/>
      <c r="DK29" s="643"/>
      <c r="DL29" s="619">
        <v>802725</v>
      </c>
      <c r="DM29" s="642"/>
      <c r="DN29" s="642"/>
      <c r="DO29" s="642"/>
      <c r="DP29" s="642"/>
      <c r="DQ29" s="642"/>
      <c r="DR29" s="642"/>
      <c r="DS29" s="642"/>
      <c r="DT29" s="642"/>
      <c r="DU29" s="642"/>
      <c r="DV29" s="643"/>
      <c r="DW29" s="615">
        <v>17.7</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473071</v>
      </c>
      <c r="S30" s="611"/>
      <c r="T30" s="611"/>
      <c r="U30" s="611"/>
      <c r="V30" s="611"/>
      <c r="W30" s="611"/>
      <c r="X30" s="611"/>
      <c r="Y30" s="612"/>
      <c r="Z30" s="613">
        <v>6.1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870981</v>
      </c>
      <c r="CS30" s="611"/>
      <c r="CT30" s="611"/>
      <c r="CU30" s="611"/>
      <c r="CV30" s="611"/>
      <c r="CW30" s="611"/>
      <c r="CX30" s="611"/>
      <c r="CY30" s="612"/>
      <c r="CZ30" s="615">
        <v>12.4</v>
      </c>
      <c r="DA30" s="640"/>
      <c r="DB30" s="640"/>
      <c r="DC30" s="644"/>
      <c r="DD30" s="619">
        <v>870981</v>
      </c>
      <c r="DE30" s="611"/>
      <c r="DF30" s="611"/>
      <c r="DG30" s="611"/>
      <c r="DH30" s="611"/>
      <c r="DI30" s="611"/>
      <c r="DJ30" s="611"/>
      <c r="DK30" s="612"/>
      <c r="DL30" s="619">
        <v>754190</v>
      </c>
      <c r="DM30" s="611"/>
      <c r="DN30" s="611"/>
      <c r="DO30" s="611"/>
      <c r="DP30" s="611"/>
      <c r="DQ30" s="611"/>
      <c r="DR30" s="611"/>
      <c r="DS30" s="611"/>
      <c r="DT30" s="611"/>
      <c r="DU30" s="611"/>
      <c r="DV30" s="612"/>
      <c r="DW30" s="615">
        <v>16.600000000000001</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99.3</v>
      </c>
      <c r="BH31" s="654"/>
      <c r="BI31" s="654"/>
      <c r="BJ31" s="654"/>
      <c r="BK31" s="654"/>
      <c r="BL31" s="654"/>
      <c r="BM31" s="605">
        <v>95.7</v>
      </c>
      <c r="BN31" s="654"/>
      <c r="BO31" s="654"/>
      <c r="BP31" s="654"/>
      <c r="BQ31" s="655"/>
      <c r="BR31" s="666">
        <v>99.1</v>
      </c>
      <c r="BS31" s="654"/>
      <c r="BT31" s="654"/>
      <c r="BU31" s="654"/>
      <c r="BV31" s="654"/>
      <c r="BW31" s="654"/>
      <c r="BX31" s="605">
        <v>95.1</v>
      </c>
      <c r="BY31" s="654"/>
      <c r="BZ31" s="654"/>
      <c r="CA31" s="654"/>
      <c r="CB31" s="655"/>
      <c r="CD31" s="648"/>
      <c r="CE31" s="649"/>
      <c r="CF31" s="607" t="s">
        <v>300</v>
      </c>
      <c r="CG31" s="608"/>
      <c r="CH31" s="608"/>
      <c r="CI31" s="608"/>
      <c r="CJ31" s="608"/>
      <c r="CK31" s="608"/>
      <c r="CL31" s="608"/>
      <c r="CM31" s="608"/>
      <c r="CN31" s="608"/>
      <c r="CO31" s="608"/>
      <c r="CP31" s="608"/>
      <c r="CQ31" s="609"/>
      <c r="CR31" s="610">
        <v>48535</v>
      </c>
      <c r="CS31" s="642"/>
      <c r="CT31" s="642"/>
      <c r="CU31" s="642"/>
      <c r="CV31" s="642"/>
      <c r="CW31" s="642"/>
      <c r="CX31" s="642"/>
      <c r="CY31" s="643"/>
      <c r="CZ31" s="615">
        <v>0.7</v>
      </c>
      <c r="DA31" s="640"/>
      <c r="DB31" s="640"/>
      <c r="DC31" s="644"/>
      <c r="DD31" s="619">
        <v>48535</v>
      </c>
      <c r="DE31" s="642"/>
      <c r="DF31" s="642"/>
      <c r="DG31" s="642"/>
      <c r="DH31" s="642"/>
      <c r="DI31" s="642"/>
      <c r="DJ31" s="642"/>
      <c r="DK31" s="643"/>
      <c r="DL31" s="619">
        <v>48535</v>
      </c>
      <c r="DM31" s="642"/>
      <c r="DN31" s="642"/>
      <c r="DO31" s="642"/>
      <c r="DP31" s="642"/>
      <c r="DQ31" s="642"/>
      <c r="DR31" s="642"/>
      <c r="DS31" s="642"/>
      <c r="DT31" s="642"/>
      <c r="DU31" s="642"/>
      <c r="DV31" s="643"/>
      <c r="DW31" s="615">
        <v>1.1000000000000001</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242462</v>
      </c>
      <c r="S32" s="611"/>
      <c r="T32" s="611"/>
      <c r="U32" s="611"/>
      <c r="V32" s="611"/>
      <c r="W32" s="611"/>
      <c r="X32" s="611"/>
      <c r="Y32" s="612"/>
      <c r="Z32" s="613">
        <v>3.1</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99.4</v>
      </c>
      <c r="BH32" s="642"/>
      <c r="BI32" s="642"/>
      <c r="BJ32" s="642"/>
      <c r="BK32" s="642"/>
      <c r="BL32" s="642"/>
      <c r="BM32" s="616">
        <v>96.1</v>
      </c>
      <c r="BN32" s="642"/>
      <c r="BO32" s="642"/>
      <c r="BP32" s="642"/>
      <c r="BQ32" s="665"/>
      <c r="BR32" s="667">
        <v>99.2</v>
      </c>
      <c r="BS32" s="642"/>
      <c r="BT32" s="642"/>
      <c r="BU32" s="642"/>
      <c r="BV32" s="642"/>
      <c r="BW32" s="642"/>
      <c r="BX32" s="616">
        <v>96.3</v>
      </c>
      <c r="BY32" s="642"/>
      <c r="BZ32" s="642"/>
      <c r="CA32" s="642"/>
      <c r="CB32" s="665"/>
      <c r="CD32" s="650"/>
      <c r="CE32" s="651"/>
      <c r="CF32" s="607" t="s">
        <v>304</v>
      </c>
      <c r="CG32" s="608"/>
      <c r="CH32" s="608"/>
      <c r="CI32" s="608"/>
      <c r="CJ32" s="608"/>
      <c r="CK32" s="608"/>
      <c r="CL32" s="608"/>
      <c r="CM32" s="608"/>
      <c r="CN32" s="608"/>
      <c r="CO32" s="608"/>
      <c r="CP32" s="608"/>
      <c r="CQ32" s="609"/>
      <c r="CR32" s="610">
        <v>41</v>
      </c>
      <c r="CS32" s="611"/>
      <c r="CT32" s="611"/>
      <c r="CU32" s="611"/>
      <c r="CV32" s="611"/>
      <c r="CW32" s="611"/>
      <c r="CX32" s="611"/>
      <c r="CY32" s="612"/>
      <c r="CZ32" s="615">
        <v>0</v>
      </c>
      <c r="DA32" s="640"/>
      <c r="DB32" s="640"/>
      <c r="DC32" s="644"/>
      <c r="DD32" s="619">
        <v>41</v>
      </c>
      <c r="DE32" s="611"/>
      <c r="DF32" s="611"/>
      <c r="DG32" s="611"/>
      <c r="DH32" s="611"/>
      <c r="DI32" s="611"/>
      <c r="DJ32" s="611"/>
      <c r="DK32" s="612"/>
      <c r="DL32" s="619">
        <v>41</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17360</v>
      </c>
      <c r="S33" s="611"/>
      <c r="T33" s="611"/>
      <c r="U33" s="611"/>
      <c r="V33" s="611"/>
      <c r="W33" s="611"/>
      <c r="X33" s="611"/>
      <c r="Y33" s="612"/>
      <c r="Z33" s="613">
        <v>0.2</v>
      </c>
      <c r="AA33" s="613"/>
      <c r="AB33" s="613"/>
      <c r="AC33" s="613"/>
      <c r="AD33" s="614">
        <v>4229</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99.1</v>
      </c>
      <c r="BH33" s="669"/>
      <c r="BI33" s="669"/>
      <c r="BJ33" s="669"/>
      <c r="BK33" s="669"/>
      <c r="BL33" s="669"/>
      <c r="BM33" s="670">
        <v>94.8</v>
      </c>
      <c r="BN33" s="669"/>
      <c r="BO33" s="669"/>
      <c r="BP33" s="669"/>
      <c r="BQ33" s="671"/>
      <c r="BR33" s="668">
        <v>98.9</v>
      </c>
      <c r="BS33" s="669"/>
      <c r="BT33" s="669"/>
      <c r="BU33" s="669"/>
      <c r="BV33" s="669"/>
      <c r="BW33" s="669"/>
      <c r="BX33" s="670">
        <v>93.7</v>
      </c>
      <c r="BY33" s="669"/>
      <c r="BZ33" s="669"/>
      <c r="CA33" s="669"/>
      <c r="CB33" s="671"/>
      <c r="CD33" s="607" t="s">
        <v>307</v>
      </c>
      <c r="CE33" s="608"/>
      <c r="CF33" s="608"/>
      <c r="CG33" s="608"/>
      <c r="CH33" s="608"/>
      <c r="CI33" s="608"/>
      <c r="CJ33" s="608"/>
      <c r="CK33" s="608"/>
      <c r="CL33" s="608"/>
      <c r="CM33" s="608"/>
      <c r="CN33" s="608"/>
      <c r="CO33" s="608"/>
      <c r="CP33" s="608"/>
      <c r="CQ33" s="609"/>
      <c r="CR33" s="610">
        <v>3633534</v>
      </c>
      <c r="CS33" s="642"/>
      <c r="CT33" s="642"/>
      <c r="CU33" s="642"/>
      <c r="CV33" s="642"/>
      <c r="CW33" s="642"/>
      <c r="CX33" s="642"/>
      <c r="CY33" s="643"/>
      <c r="CZ33" s="615">
        <v>51.6</v>
      </c>
      <c r="DA33" s="640"/>
      <c r="DB33" s="640"/>
      <c r="DC33" s="644"/>
      <c r="DD33" s="619">
        <v>3037567</v>
      </c>
      <c r="DE33" s="642"/>
      <c r="DF33" s="642"/>
      <c r="DG33" s="642"/>
      <c r="DH33" s="642"/>
      <c r="DI33" s="642"/>
      <c r="DJ33" s="642"/>
      <c r="DK33" s="643"/>
      <c r="DL33" s="619">
        <v>2002637</v>
      </c>
      <c r="DM33" s="642"/>
      <c r="DN33" s="642"/>
      <c r="DO33" s="642"/>
      <c r="DP33" s="642"/>
      <c r="DQ33" s="642"/>
      <c r="DR33" s="642"/>
      <c r="DS33" s="642"/>
      <c r="DT33" s="642"/>
      <c r="DU33" s="642"/>
      <c r="DV33" s="643"/>
      <c r="DW33" s="615">
        <v>44.2</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21181</v>
      </c>
      <c r="S34" s="611"/>
      <c r="T34" s="611"/>
      <c r="U34" s="611"/>
      <c r="V34" s="611"/>
      <c r="W34" s="611"/>
      <c r="X34" s="611"/>
      <c r="Y34" s="612"/>
      <c r="Z34" s="613">
        <v>0.3</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1026882</v>
      </c>
      <c r="CS34" s="611"/>
      <c r="CT34" s="611"/>
      <c r="CU34" s="611"/>
      <c r="CV34" s="611"/>
      <c r="CW34" s="611"/>
      <c r="CX34" s="611"/>
      <c r="CY34" s="612"/>
      <c r="CZ34" s="615">
        <v>14.6</v>
      </c>
      <c r="DA34" s="640"/>
      <c r="DB34" s="640"/>
      <c r="DC34" s="644"/>
      <c r="DD34" s="619">
        <v>845313</v>
      </c>
      <c r="DE34" s="611"/>
      <c r="DF34" s="611"/>
      <c r="DG34" s="611"/>
      <c r="DH34" s="611"/>
      <c r="DI34" s="611"/>
      <c r="DJ34" s="611"/>
      <c r="DK34" s="612"/>
      <c r="DL34" s="619">
        <v>788006</v>
      </c>
      <c r="DM34" s="611"/>
      <c r="DN34" s="611"/>
      <c r="DO34" s="611"/>
      <c r="DP34" s="611"/>
      <c r="DQ34" s="611"/>
      <c r="DR34" s="611"/>
      <c r="DS34" s="611"/>
      <c r="DT34" s="611"/>
      <c r="DU34" s="611"/>
      <c r="DV34" s="612"/>
      <c r="DW34" s="615">
        <v>17.399999999999999</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962300</v>
      </c>
      <c r="S35" s="611"/>
      <c r="T35" s="611"/>
      <c r="U35" s="611"/>
      <c r="V35" s="611"/>
      <c r="W35" s="611"/>
      <c r="X35" s="611"/>
      <c r="Y35" s="612"/>
      <c r="Z35" s="613">
        <v>12.3</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121777</v>
      </c>
      <c r="CS35" s="642"/>
      <c r="CT35" s="642"/>
      <c r="CU35" s="642"/>
      <c r="CV35" s="642"/>
      <c r="CW35" s="642"/>
      <c r="CX35" s="642"/>
      <c r="CY35" s="643"/>
      <c r="CZ35" s="615">
        <v>1.7</v>
      </c>
      <c r="DA35" s="640"/>
      <c r="DB35" s="640"/>
      <c r="DC35" s="644"/>
      <c r="DD35" s="619">
        <v>101119</v>
      </c>
      <c r="DE35" s="642"/>
      <c r="DF35" s="642"/>
      <c r="DG35" s="642"/>
      <c r="DH35" s="642"/>
      <c r="DI35" s="642"/>
      <c r="DJ35" s="642"/>
      <c r="DK35" s="643"/>
      <c r="DL35" s="619">
        <v>96169</v>
      </c>
      <c r="DM35" s="642"/>
      <c r="DN35" s="642"/>
      <c r="DO35" s="642"/>
      <c r="DP35" s="642"/>
      <c r="DQ35" s="642"/>
      <c r="DR35" s="642"/>
      <c r="DS35" s="642"/>
      <c r="DT35" s="642"/>
      <c r="DU35" s="642"/>
      <c r="DV35" s="643"/>
      <c r="DW35" s="615">
        <v>2.1</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258918</v>
      </c>
      <c r="S36" s="611"/>
      <c r="T36" s="611"/>
      <c r="U36" s="611"/>
      <c r="V36" s="611"/>
      <c r="W36" s="611"/>
      <c r="X36" s="611"/>
      <c r="Y36" s="612"/>
      <c r="Z36" s="613">
        <v>3.3</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971832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30136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1255435</v>
      </c>
      <c r="CS36" s="611"/>
      <c r="CT36" s="611"/>
      <c r="CU36" s="611"/>
      <c r="CV36" s="611"/>
      <c r="CW36" s="611"/>
      <c r="CX36" s="611"/>
      <c r="CY36" s="612"/>
      <c r="CZ36" s="615">
        <v>17.8</v>
      </c>
      <c r="DA36" s="640"/>
      <c r="DB36" s="640"/>
      <c r="DC36" s="644"/>
      <c r="DD36" s="619">
        <v>956102</v>
      </c>
      <c r="DE36" s="611"/>
      <c r="DF36" s="611"/>
      <c r="DG36" s="611"/>
      <c r="DH36" s="611"/>
      <c r="DI36" s="611"/>
      <c r="DJ36" s="611"/>
      <c r="DK36" s="612"/>
      <c r="DL36" s="619">
        <v>669339</v>
      </c>
      <c r="DM36" s="611"/>
      <c r="DN36" s="611"/>
      <c r="DO36" s="611"/>
      <c r="DP36" s="611"/>
      <c r="DQ36" s="611"/>
      <c r="DR36" s="611"/>
      <c r="DS36" s="611"/>
      <c r="DT36" s="611"/>
      <c r="DU36" s="611"/>
      <c r="DV36" s="612"/>
      <c r="DW36" s="615">
        <v>14.8</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123379</v>
      </c>
      <c r="S37" s="611"/>
      <c r="T37" s="611"/>
      <c r="U37" s="611"/>
      <c r="V37" s="611"/>
      <c r="W37" s="611"/>
      <c r="X37" s="611"/>
      <c r="Y37" s="612"/>
      <c r="Z37" s="613">
        <v>1.6</v>
      </c>
      <c r="AA37" s="613"/>
      <c r="AB37" s="613"/>
      <c r="AC37" s="613"/>
      <c r="AD37" s="614">
        <v>8630</v>
      </c>
      <c r="AE37" s="614"/>
      <c r="AF37" s="614"/>
      <c r="AG37" s="614"/>
      <c r="AH37" s="614"/>
      <c r="AI37" s="614"/>
      <c r="AJ37" s="614"/>
      <c r="AK37" s="614"/>
      <c r="AL37" s="615">
        <v>0.2</v>
      </c>
      <c r="AM37" s="616"/>
      <c r="AN37" s="616"/>
      <c r="AO37" s="617"/>
      <c r="AQ37" s="673" t="s">
        <v>319</v>
      </c>
      <c r="AR37" s="674"/>
      <c r="AS37" s="674"/>
      <c r="AT37" s="674"/>
      <c r="AU37" s="674"/>
      <c r="AV37" s="674"/>
      <c r="AW37" s="674"/>
      <c r="AX37" s="674"/>
      <c r="AY37" s="675"/>
      <c r="AZ37" s="610">
        <v>404507</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16735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344536</v>
      </c>
      <c r="CS37" s="642"/>
      <c r="CT37" s="642"/>
      <c r="CU37" s="642"/>
      <c r="CV37" s="642"/>
      <c r="CW37" s="642"/>
      <c r="CX37" s="642"/>
      <c r="CY37" s="643"/>
      <c r="CZ37" s="615">
        <v>4.9000000000000004</v>
      </c>
      <c r="DA37" s="640"/>
      <c r="DB37" s="640"/>
      <c r="DC37" s="644"/>
      <c r="DD37" s="619">
        <v>344435</v>
      </c>
      <c r="DE37" s="642"/>
      <c r="DF37" s="642"/>
      <c r="DG37" s="642"/>
      <c r="DH37" s="642"/>
      <c r="DI37" s="642"/>
      <c r="DJ37" s="642"/>
      <c r="DK37" s="643"/>
      <c r="DL37" s="619">
        <v>273124</v>
      </c>
      <c r="DM37" s="642"/>
      <c r="DN37" s="642"/>
      <c r="DO37" s="642"/>
      <c r="DP37" s="642"/>
      <c r="DQ37" s="642"/>
      <c r="DR37" s="642"/>
      <c r="DS37" s="642"/>
      <c r="DT37" s="642"/>
      <c r="DU37" s="642"/>
      <c r="DV37" s="643"/>
      <c r="DW37" s="615">
        <v>6</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598971</v>
      </c>
      <c r="S38" s="611"/>
      <c r="T38" s="611"/>
      <c r="U38" s="611"/>
      <c r="V38" s="611"/>
      <c r="W38" s="611"/>
      <c r="X38" s="611"/>
      <c r="Y38" s="612"/>
      <c r="Z38" s="613">
        <v>7.7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115639</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960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377825</v>
      </c>
      <c r="CS38" s="611"/>
      <c r="CT38" s="611"/>
      <c r="CU38" s="611"/>
      <c r="CV38" s="611"/>
      <c r="CW38" s="611"/>
      <c r="CX38" s="611"/>
      <c r="CY38" s="612"/>
      <c r="CZ38" s="615">
        <v>5.4</v>
      </c>
      <c r="DA38" s="640"/>
      <c r="DB38" s="640"/>
      <c r="DC38" s="644"/>
      <c r="DD38" s="619">
        <v>321087</v>
      </c>
      <c r="DE38" s="611"/>
      <c r="DF38" s="611"/>
      <c r="DG38" s="611"/>
      <c r="DH38" s="611"/>
      <c r="DI38" s="611"/>
      <c r="DJ38" s="611"/>
      <c r="DK38" s="612"/>
      <c r="DL38" s="619">
        <v>307019</v>
      </c>
      <c r="DM38" s="611"/>
      <c r="DN38" s="611"/>
      <c r="DO38" s="611"/>
      <c r="DP38" s="611"/>
      <c r="DQ38" s="611"/>
      <c r="DR38" s="611"/>
      <c r="DS38" s="611"/>
      <c r="DT38" s="611"/>
      <c r="DU38" s="611"/>
      <c r="DV38" s="612"/>
      <c r="DW38" s="615">
        <v>6.8</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73861</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1475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695489</v>
      </c>
      <c r="CS39" s="642"/>
      <c r="CT39" s="642"/>
      <c r="CU39" s="642"/>
      <c r="CV39" s="642"/>
      <c r="CW39" s="642"/>
      <c r="CX39" s="642"/>
      <c r="CY39" s="643"/>
      <c r="CZ39" s="615">
        <v>9.9</v>
      </c>
      <c r="DA39" s="640"/>
      <c r="DB39" s="640"/>
      <c r="DC39" s="644"/>
      <c r="DD39" s="619">
        <v>671842</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7971</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82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156126</v>
      </c>
      <c r="CS40" s="611"/>
      <c r="CT40" s="611"/>
      <c r="CU40" s="611"/>
      <c r="CV40" s="611"/>
      <c r="CW40" s="611"/>
      <c r="CX40" s="611"/>
      <c r="CY40" s="612"/>
      <c r="CZ40" s="615">
        <v>2.2000000000000002</v>
      </c>
      <c r="DA40" s="640"/>
      <c r="DB40" s="640"/>
      <c r="DC40" s="644"/>
      <c r="DD40" s="619">
        <v>142104</v>
      </c>
      <c r="DE40" s="611"/>
      <c r="DF40" s="611"/>
      <c r="DG40" s="611"/>
      <c r="DH40" s="611"/>
      <c r="DI40" s="611"/>
      <c r="DJ40" s="611"/>
      <c r="DK40" s="612"/>
      <c r="DL40" s="619">
        <v>142104</v>
      </c>
      <c r="DM40" s="611"/>
      <c r="DN40" s="611"/>
      <c r="DO40" s="611"/>
      <c r="DP40" s="611"/>
      <c r="DQ40" s="611"/>
      <c r="DR40" s="611"/>
      <c r="DS40" s="611"/>
      <c r="DT40" s="611"/>
      <c r="DU40" s="611"/>
      <c r="DV40" s="612"/>
      <c r="DW40" s="615">
        <v>3.1</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7794038</v>
      </c>
      <c r="S41" s="683"/>
      <c r="T41" s="683"/>
      <c r="U41" s="683"/>
      <c r="V41" s="683"/>
      <c r="W41" s="683"/>
      <c r="X41" s="683"/>
      <c r="Y41" s="687"/>
      <c r="Z41" s="688">
        <v>100</v>
      </c>
      <c r="AA41" s="688"/>
      <c r="AB41" s="688"/>
      <c r="AC41" s="688"/>
      <c r="AD41" s="689">
        <v>4522741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88880</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288945</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384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820829</v>
      </c>
      <c r="CS42" s="642"/>
      <c r="CT42" s="642"/>
      <c r="CU42" s="642"/>
      <c r="CV42" s="642"/>
      <c r="CW42" s="642"/>
      <c r="CX42" s="642"/>
      <c r="CY42" s="643"/>
      <c r="CZ42" s="615">
        <v>11.6</v>
      </c>
      <c r="DA42" s="640"/>
      <c r="DB42" s="640"/>
      <c r="DC42" s="644"/>
      <c r="DD42" s="619">
        <v>295433</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10608</v>
      </c>
      <c r="CS43" s="642"/>
      <c r="CT43" s="642"/>
      <c r="CU43" s="642"/>
      <c r="CV43" s="642"/>
      <c r="CW43" s="642"/>
      <c r="CX43" s="642"/>
      <c r="CY43" s="643"/>
      <c r="CZ43" s="615">
        <v>0.2</v>
      </c>
      <c r="DA43" s="640"/>
      <c r="DB43" s="640"/>
      <c r="DC43" s="644"/>
      <c r="DD43" s="619">
        <v>10608</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808061</v>
      </c>
      <c r="CS44" s="611"/>
      <c r="CT44" s="611"/>
      <c r="CU44" s="611"/>
      <c r="CV44" s="611"/>
      <c r="CW44" s="611"/>
      <c r="CX44" s="611"/>
      <c r="CY44" s="612"/>
      <c r="CZ44" s="615">
        <v>11.5</v>
      </c>
      <c r="DA44" s="616"/>
      <c r="DB44" s="616"/>
      <c r="DC44" s="622"/>
      <c r="DD44" s="619">
        <v>291257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243157</v>
      </c>
      <c r="CS45" s="642"/>
      <c r="CT45" s="642"/>
      <c r="CU45" s="642"/>
      <c r="CV45" s="642"/>
      <c r="CW45" s="642"/>
      <c r="CX45" s="642"/>
      <c r="CY45" s="643"/>
      <c r="CZ45" s="615">
        <v>3.5</v>
      </c>
      <c r="DA45" s="640"/>
      <c r="DB45" s="640"/>
      <c r="DC45" s="644"/>
      <c r="DD45" s="619">
        <v>131924</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561154</v>
      </c>
      <c r="CS46" s="611"/>
      <c r="CT46" s="611"/>
      <c r="CU46" s="611"/>
      <c r="CV46" s="611"/>
      <c r="CW46" s="611"/>
      <c r="CX46" s="611"/>
      <c r="CY46" s="612"/>
      <c r="CZ46" s="615">
        <v>8</v>
      </c>
      <c r="DA46" s="616"/>
      <c r="DB46" s="616"/>
      <c r="DC46" s="622"/>
      <c r="DD46" s="619">
        <v>159283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12768</v>
      </c>
      <c r="CS47" s="642"/>
      <c r="CT47" s="642"/>
      <c r="CU47" s="642"/>
      <c r="CV47" s="642"/>
      <c r="CW47" s="642"/>
      <c r="CX47" s="642"/>
      <c r="CY47" s="643"/>
      <c r="CZ47" s="615">
        <v>0.2</v>
      </c>
      <c r="DA47" s="640"/>
      <c r="DB47" s="640"/>
      <c r="DC47" s="644"/>
      <c r="DD47" s="619">
        <v>4176</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7046662</v>
      </c>
      <c r="CS49" s="669"/>
      <c r="CT49" s="669"/>
      <c r="CU49" s="669"/>
      <c r="CV49" s="669"/>
      <c r="CW49" s="669"/>
      <c r="CX49" s="669"/>
      <c r="CY49" s="698"/>
      <c r="CZ49" s="690">
        <v>100</v>
      </c>
      <c r="DA49" s="699"/>
      <c r="DB49" s="699"/>
      <c r="DC49" s="700"/>
      <c r="DD49" s="701">
        <v>5550813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NBz+2pqVOKCigR+MuVpCvA+h4JPKFBwKQvQsUZz1ORRbkZtHyTCu9G+W+XXe0XemX/3CRLH6JBT/50cwytr3tA==" saltValue="S7O8upwEWXNyHLFK6csxU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7794</v>
      </c>
      <c r="R7" s="740"/>
      <c r="S7" s="740"/>
      <c r="T7" s="740"/>
      <c r="U7" s="740"/>
      <c r="V7" s="740">
        <v>7047</v>
      </c>
      <c r="W7" s="740"/>
      <c r="X7" s="740"/>
      <c r="Y7" s="740"/>
      <c r="Z7" s="740"/>
      <c r="AA7" s="740">
        <v>747</v>
      </c>
      <c r="AB7" s="740"/>
      <c r="AC7" s="740"/>
      <c r="AD7" s="740"/>
      <c r="AE7" s="741"/>
      <c r="AF7" s="742">
        <v>324</v>
      </c>
      <c r="AG7" s="743"/>
      <c r="AH7" s="743"/>
      <c r="AI7" s="743"/>
      <c r="AJ7" s="744"/>
      <c r="AK7" s="745">
        <v>962</v>
      </c>
      <c r="AL7" s="746"/>
      <c r="AM7" s="746"/>
      <c r="AN7" s="746"/>
      <c r="AO7" s="746"/>
      <c r="AP7" s="746">
        <v>11223</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544</v>
      </c>
      <c r="BT7" s="734"/>
      <c r="BU7" s="734"/>
      <c r="BV7" s="734"/>
      <c r="BW7" s="734"/>
      <c r="BX7" s="734"/>
      <c r="BY7" s="734"/>
      <c r="BZ7" s="734"/>
      <c r="CA7" s="734"/>
      <c r="CB7" s="734"/>
      <c r="CC7" s="734"/>
      <c r="CD7" s="734"/>
      <c r="CE7" s="734"/>
      <c r="CF7" s="734"/>
      <c r="CG7" s="749"/>
      <c r="CH7" s="730">
        <v>-58</v>
      </c>
      <c r="CI7" s="731"/>
      <c r="CJ7" s="731"/>
      <c r="CK7" s="731"/>
      <c r="CL7" s="732"/>
      <c r="CM7" s="730">
        <v>550</v>
      </c>
      <c r="CN7" s="731"/>
      <c r="CO7" s="731"/>
      <c r="CP7" s="731"/>
      <c r="CQ7" s="732"/>
      <c r="CR7" s="730">
        <v>189</v>
      </c>
      <c r="CS7" s="731"/>
      <c r="CT7" s="731"/>
      <c r="CU7" s="731"/>
      <c r="CV7" s="732"/>
      <c r="CW7" s="730">
        <v>9</v>
      </c>
      <c r="CX7" s="731"/>
      <c r="CY7" s="731"/>
      <c r="CZ7" s="731"/>
      <c r="DA7" s="732"/>
      <c r="DB7" s="730" t="s">
        <v>486</v>
      </c>
      <c r="DC7" s="731"/>
      <c r="DD7" s="731"/>
      <c r="DE7" s="731"/>
      <c r="DF7" s="732"/>
      <c r="DG7" s="730" t="s">
        <v>486</v>
      </c>
      <c r="DH7" s="731"/>
      <c r="DI7" s="731"/>
      <c r="DJ7" s="731"/>
      <c r="DK7" s="732"/>
      <c r="DL7" s="730">
        <v>100</v>
      </c>
      <c r="DM7" s="731"/>
      <c r="DN7" s="731"/>
      <c r="DO7" s="731"/>
      <c r="DP7" s="732"/>
      <c r="DQ7" s="730">
        <v>30</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545</v>
      </c>
      <c r="BT8" s="761"/>
      <c r="BU8" s="761"/>
      <c r="BV8" s="761"/>
      <c r="BW8" s="761"/>
      <c r="BX8" s="761"/>
      <c r="BY8" s="761"/>
      <c r="BZ8" s="761"/>
      <c r="CA8" s="761"/>
      <c r="CB8" s="761"/>
      <c r="CC8" s="761"/>
      <c r="CD8" s="761"/>
      <c r="CE8" s="761"/>
      <c r="CF8" s="761"/>
      <c r="CG8" s="762"/>
      <c r="CH8" s="763">
        <v>-27</v>
      </c>
      <c r="CI8" s="764"/>
      <c r="CJ8" s="764"/>
      <c r="CK8" s="764"/>
      <c r="CL8" s="765"/>
      <c r="CM8" s="763">
        <v>214</v>
      </c>
      <c r="CN8" s="764"/>
      <c r="CO8" s="764"/>
      <c r="CP8" s="764"/>
      <c r="CQ8" s="765"/>
      <c r="CR8" s="763">
        <v>75</v>
      </c>
      <c r="CS8" s="764"/>
      <c r="CT8" s="764"/>
      <c r="CU8" s="764"/>
      <c r="CV8" s="765"/>
      <c r="CW8" s="763">
        <v>6</v>
      </c>
      <c r="CX8" s="764"/>
      <c r="CY8" s="764"/>
      <c r="CZ8" s="764"/>
      <c r="DA8" s="765"/>
      <c r="DB8" s="763" t="s">
        <v>486</v>
      </c>
      <c r="DC8" s="764"/>
      <c r="DD8" s="764"/>
      <c r="DE8" s="764"/>
      <c r="DF8" s="765"/>
      <c r="DG8" s="763" t="s">
        <v>486</v>
      </c>
      <c r="DH8" s="764"/>
      <c r="DI8" s="764"/>
      <c r="DJ8" s="764"/>
      <c r="DK8" s="765"/>
      <c r="DL8" s="763">
        <v>80</v>
      </c>
      <c r="DM8" s="764"/>
      <c r="DN8" s="764"/>
      <c r="DO8" s="764"/>
      <c r="DP8" s="765"/>
      <c r="DQ8" s="763">
        <v>24</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546</v>
      </c>
      <c r="BT9" s="761"/>
      <c r="BU9" s="761"/>
      <c r="BV9" s="761"/>
      <c r="BW9" s="761"/>
      <c r="BX9" s="761"/>
      <c r="BY9" s="761"/>
      <c r="BZ9" s="761"/>
      <c r="CA9" s="761"/>
      <c r="CB9" s="761"/>
      <c r="CC9" s="761"/>
      <c r="CD9" s="761"/>
      <c r="CE9" s="761"/>
      <c r="CF9" s="761"/>
      <c r="CG9" s="762"/>
      <c r="CH9" s="763">
        <v>1</v>
      </c>
      <c r="CI9" s="764"/>
      <c r="CJ9" s="764"/>
      <c r="CK9" s="764"/>
      <c r="CL9" s="765"/>
      <c r="CM9" s="763">
        <v>128</v>
      </c>
      <c r="CN9" s="764"/>
      <c r="CO9" s="764"/>
      <c r="CP9" s="764"/>
      <c r="CQ9" s="765"/>
      <c r="CR9" s="763">
        <v>27</v>
      </c>
      <c r="CS9" s="764"/>
      <c r="CT9" s="764"/>
      <c r="CU9" s="764"/>
      <c r="CV9" s="765"/>
      <c r="CW9" s="763">
        <v>2</v>
      </c>
      <c r="CX9" s="764"/>
      <c r="CY9" s="764"/>
      <c r="CZ9" s="764"/>
      <c r="DA9" s="765"/>
      <c r="DB9" s="763" t="s">
        <v>486</v>
      </c>
      <c r="DC9" s="764"/>
      <c r="DD9" s="764"/>
      <c r="DE9" s="764"/>
      <c r="DF9" s="765"/>
      <c r="DG9" s="763" t="s">
        <v>486</v>
      </c>
      <c r="DH9" s="764"/>
      <c r="DI9" s="764"/>
      <c r="DJ9" s="764"/>
      <c r="DK9" s="765"/>
      <c r="DL9" s="763">
        <v>100</v>
      </c>
      <c r="DM9" s="764"/>
      <c r="DN9" s="764"/>
      <c r="DO9" s="764"/>
      <c r="DP9" s="765"/>
      <c r="DQ9" s="763">
        <v>10</v>
      </c>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547</v>
      </c>
      <c r="BT10" s="761"/>
      <c r="BU10" s="761"/>
      <c r="BV10" s="761"/>
      <c r="BW10" s="761"/>
      <c r="BX10" s="761"/>
      <c r="BY10" s="761"/>
      <c r="BZ10" s="761"/>
      <c r="CA10" s="761"/>
      <c r="CB10" s="761"/>
      <c r="CC10" s="761"/>
      <c r="CD10" s="761"/>
      <c r="CE10" s="761"/>
      <c r="CF10" s="761"/>
      <c r="CG10" s="762"/>
      <c r="CH10" s="763">
        <v>0</v>
      </c>
      <c r="CI10" s="764"/>
      <c r="CJ10" s="764"/>
      <c r="CK10" s="764"/>
      <c r="CL10" s="765"/>
      <c r="CM10" s="763">
        <v>45</v>
      </c>
      <c r="CN10" s="764"/>
      <c r="CO10" s="764"/>
      <c r="CP10" s="764"/>
      <c r="CQ10" s="765"/>
      <c r="CR10" s="763">
        <v>20</v>
      </c>
      <c r="CS10" s="764"/>
      <c r="CT10" s="764"/>
      <c r="CU10" s="764"/>
      <c r="CV10" s="765"/>
      <c r="CW10" s="763">
        <v>2</v>
      </c>
      <c r="CX10" s="764"/>
      <c r="CY10" s="764"/>
      <c r="CZ10" s="764"/>
      <c r="DA10" s="765"/>
      <c r="DB10" s="763" t="s">
        <v>486</v>
      </c>
      <c r="DC10" s="764"/>
      <c r="DD10" s="764"/>
      <c r="DE10" s="764"/>
      <c r="DF10" s="765"/>
      <c r="DG10" s="763" t="s">
        <v>486</v>
      </c>
      <c r="DH10" s="764"/>
      <c r="DI10" s="764"/>
      <c r="DJ10" s="764"/>
      <c r="DK10" s="765"/>
      <c r="DL10" s="763" t="s">
        <v>486</v>
      </c>
      <c r="DM10" s="764"/>
      <c r="DN10" s="764"/>
      <c r="DO10" s="764"/>
      <c r="DP10" s="765"/>
      <c r="DQ10" s="763" t="s">
        <v>486</v>
      </c>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v>7794</v>
      </c>
      <c r="R23" s="780"/>
      <c r="S23" s="780"/>
      <c r="T23" s="780"/>
      <c r="U23" s="780"/>
      <c r="V23" s="780">
        <v>7047</v>
      </c>
      <c r="W23" s="780"/>
      <c r="X23" s="780"/>
      <c r="Y23" s="780"/>
      <c r="Z23" s="780"/>
      <c r="AA23" s="780">
        <v>747</v>
      </c>
      <c r="AB23" s="780"/>
      <c r="AC23" s="780"/>
      <c r="AD23" s="780"/>
      <c r="AE23" s="781"/>
      <c r="AF23" s="782">
        <v>324</v>
      </c>
      <c r="AG23" s="780"/>
      <c r="AH23" s="780"/>
      <c r="AI23" s="780"/>
      <c r="AJ23" s="783"/>
      <c r="AK23" s="784"/>
      <c r="AL23" s="785"/>
      <c r="AM23" s="785"/>
      <c r="AN23" s="785"/>
      <c r="AO23" s="785"/>
      <c r="AP23" s="780">
        <v>11223</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388</v>
      </c>
      <c r="C28" s="737"/>
      <c r="D28" s="737"/>
      <c r="E28" s="737"/>
      <c r="F28" s="737"/>
      <c r="G28" s="737"/>
      <c r="H28" s="737"/>
      <c r="I28" s="737"/>
      <c r="J28" s="737"/>
      <c r="K28" s="737"/>
      <c r="L28" s="737"/>
      <c r="M28" s="737"/>
      <c r="N28" s="737"/>
      <c r="O28" s="737"/>
      <c r="P28" s="738"/>
      <c r="Q28" s="809">
        <v>889</v>
      </c>
      <c r="R28" s="810"/>
      <c r="S28" s="810"/>
      <c r="T28" s="810"/>
      <c r="U28" s="810"/>
      <c r="V28" s="810">
        <v>859</v>
      </c>
      <c r="W28" s="810"/>
      <c r="X28" s="810"/>
      <c r="Y28" s="810"/>
      <c r="Z28" s="810"/>
      <c r="AA28" s="810">
        <v>30</v>
      </c>
      <c r="AB28" s="810"/>
      <c r="AC28" s="810"/>
      <c r="AD28" s="810"/>
      <c r="AE28" s="811"/>
      <c r="AF28" s="812">
        <v>30</v>
      </c>
      <c r="AG28" s="810"/>
      <c r="AH28" s="810"/>
      <c r="AI28" s="810"/>
      <c r="AJ28" s="813"/>
      <c r="AK28" s="814">
        <v>89</v>
      </c>
      <c r="AL28" s="815"/>
      <c r="AM28" s="815"/>
      <c r="AN28" s="815"/>
      <c r="AO28" s="815"/>
      <c r="AP28" s="815" t="s">
        <v>556</v>
      </c>
      <c r="AQ28" s="815"/>
      <c r="AR28" s="815"/>
      <c r="AS28" s="815"/>
      <c r="AT28" s="815"/>
      <c r="AU28" s="815" t="s">
        <v>556</v>
      </c>
      <c r="AV28" s="815"/>
      <c r="AW28" s="815"/>
      <c r="AX28" s="815"/>
      <c r="AY28" s="815"/>
      <c r="AZ28" s="816" t="s">
        <v>556</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389</v>
      </c>
      <c r="C29" s="768"/>
      <c r="D29" s="768"/>
      <c r="E29" s="768"/>
      <c r="F29" s="768"/>
      <c r="G29" s="768"/>
      <c r="H29" s="768"/>
      <c r="I29" s="768"/>
      <c r="J29" s="768"/>
      <c r="K29" s="768"/>
      <c r="L29" s="768"/>
      <c r="M29" s="768"/>
      <c r="N29" s="768"/>
      <c r="O29" s="768"/>
      <c r="P29" s="769"/>
      <c r="Q29" s="770">
        <v>97</v>
      </c>
      <c r="R29" s="771"/>
      <c r="S29" s="771"/>
      <c r="T29" s="771"/>
      <c r="U29" s="771"/>
      <c r="V29" s="771">
        <v>92</v>
      </c>
      <c r="W29" s="771"/>
      <c r="X29" s="771"/>
      <c r="Y29" s="771"/>
      <c r="Z29" s="771"/>
      <c r="AA29" s="771">
        <v>5</v>
      </c>
      <c r="AB29" s="771"/>
      <c r="AC29" s="771"/>
      <c r="AD29" s="771"/>
      <c r="AE29" s="772"/>
      <c r="AF29" s="773">
        <v>5</v>
      </c>
      <c r="AG29" s="774"/>
      <c r="AH29" s="774"/>
      <c r="AI29" s="774"/>
      <c r="AJ29" s="775"/>
      <c r="AK29" s="821">
        <v>38</v>
      </c>
      <c r="AL29" s="817"/>
      <c r="AM29" s="817"/>
      <c r="AN29" s="817"/>
      <c r="AO29" s="817"/>
      <c r="AP29" s="817" t="s">
        <v>486</v>
      </c>
      <c r="AQ29" s="817"/>
      <c r="AR29" s="817"/>
      <c r="AS29" s="817"/>
      <c r="AT29" s="817"/>
      <c r="AU29" s="817" t="s">
        <v>486</v>
      </c>
      <c r="AV29" s="817"/>
      <c r="AW29" s="817"/>
      <c r="AX29" s="817"/>
      <c r="AY29" s="817"/>
      <c r="AZ29" s="818" t="s">
        <v>486</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390</v>
      </c>
      <c r="C30" s="768"/>
      <c r="D30" s="768"/>
      <c r="E30" s="768"/>
      <c r="F30" s="768"/>
      <c r="G30" s="768"/>
      <c r="H30" s="768"/>
      <c r="I30" s="768"/>
      <c r="J30" s="768"/>
      <c r="K30" s="768"/>
      <c r="L30" s="768"/>
      <c r="M30" s="768"/>
      <c r="N30" s="768"/>
      <c r="O30" s="768"/>
      <c r="P30" s="769"/>
      <c r="Q30" s="770">
        <v>1039</v>
      </c>
      <c r="R30" s="771"/>
      <c r="S30" s="771"/>
      <c r="T30" s="771"/>
      <c r="U30" s="771"/>
      <c r="V30" s="771">
        <v>1102</v>
      </c>
      <c r="W30" s="771"/>
      <c r="X30" s="771"/>
      <c r="Y30" s="771"/>
      <c r="Z30" s="771"/>
      <c r="AA30" s="771">
        <v>-63</v>
      </c>
      <c r="AB30" s="771"/>
      <c r="AC30" s="771"/>
      <c r="AD30" s="771"/>
      <c r="AE30" s="772"/>
      <c r="AF30" s="773">
        <v>711</v>
      </c>
      <c r="AG30" s="774"/>
      <c r="AH30" s="774"/>
      <c r="AI30" s="774"/>
      <c r="AJ30" s="775"/>
      <c r="AK30" s="821">
        <v>405</v>
      </c>
      <c r="AL30" s="817"/>
      <c r="AM30" s="817"/>
      <c r="AN30" s="817"/>
      <c r="AO30" s="817"/>
      <c r="AP30" s="817">
        <v>2323</v>
      </c>
      <c r="AQ30" s="817"/>
      <c r="AR30" s="817"/>
      <c r="AS30" s="817"/>
      <c r="AT30" s="817"/>
      <c r="AU30" s="817">
        <v>1499</v>
      </c>
      <c r="AV30" s="817"/>
      <c r="AW30" s="817"/>
      <c r="AX30" s="817"/>
      <c r="AY30" s="817"/>
      <c r="AZ30" s="818" t="s">
        <v>486</v>
      </c>
      <c r="BA30" s="818"/>
      <c r="BB30" s="818"/>
      <c r="BC30" s="818"/>
      <c r="BD30" s="818"/>
      <c r="BE30" s="819" t="s">
        <v>391</v>
      </c>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153</v>
      </c>
      <c r="R31" s="771"/>
      <c r="S31" s="771"/>
      <c r="T31" s="771"/>
      <c r="U31" s="771"/>
      <c r="V31" s="771">
        <v>200</v>
      </c>
      <c r="W31" s="771"/>
      <c r="X31" s="771"/>
      <c r="Y31" s="771"/>
      <c r="Z31" s="771"/>
      <c r="AA31" s="771">
        <v>-47</v>
      </c>
      <c r="AB31" s="771"/>
      <c r="AC31" s="771"/>
      <c r="AD31" s="771"/>
      <c r="AE31" s="772"/>
      <c r="AF31" s="773">
        <v>104</v>
      </c>
      <c r="AG31" s="774"/>
      <c r="AH31" s="774"/>
      <c r="AI31" s="774"/>
      <c r="AJ31" s="775"/>
      <c r="AK31" s="821">
        <v>75</v>
      </c>
      <c r="AL31" s="817"/>
      <c r="AM31" s="817"/>
      <c r="AN31" s="817"/>
      <c r="AO31" s="817"/>
      <c r="AP31" s="817">
        <v>1306</v>
      </c>
      <c r="AQ31" s="817"/>
      <c r="AR31" s="817"/>
      <c r="AS31" s="817"/>
      <c r="AT31" s="817"/>
      <c r="AU31" s="817">
        <v>716</v>
      </c>
      <c r="AV31" s="817"/>
      <c r="AW31" s="817"/>
      <c r="AX31" s="817"/>
      <c r="AY31" s="817"/>
      <c r="AZ31" s="818" t="s">
        <v>486</v>
      </c>
      <c r="BA31" s="818"/>
      <c r="BB31" s="818"/>
      <c r="BC31" s="818"/>
      <c r="BD31" s="818"/>
      <c r="BE31" s="819" t="s">
        <v>391</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393</v>
      </c>
      <c r="C32" s="768"/>
      <c r="D32" s="768"/>
      <c r="E32" s="768"/>
      <c r="F32" s="768"/>
      <c r="G32" s="768"/>
      <c r="H32" s="768"/>
      <c r="I32" s="768"/>
      <c r="J32" s="768"/>
      <c r="K32" s="768"/>
      <c r="L32" s="768"/>
      <c r="M32" s="768"/>
      <c r="N32" s="768"/>
      <c r="O32" s="768"/>
      <c r="P32" s="769"/>
      <c r="Q32" s="770">
        <v>153</v>
      </c>
      <c r="R32" s="771"/>
      <c r="S32" s="771"/>
      <c r="T32" s="771"/>
      <c r="U32" s="771"/>
      <c r="V32" s="771">
        <v>151</v>
      </c>
      <c r="W32" s="771"/>
      <c r="X32" s="771"/>
      <c r="Y32" s="771"/>
      <c r="Z32" s="771"/>
      <c r="AA32" s="771">
        <v>2</v>
      </c>
      <c r="AB32" s="771"/>
      <c r="AC32" s="771"/>
      <c r="AD32" s="771"/>
      <c r="AE32" s="772"/>
      <c r="AF32" s="773">
        <v>106</v>
      </c>
      <c r="AG32" s="774"/>
      <c r="AH32" s="774"/>
      <c r="AI32" s="774"/>
      <c r="AJ32" s="775"/>
      <c r="AK32" s="821">
        <v>116</v>
      </c>
      <c r="AL32" s="817"/>
      <c r="AM32" s="817"/>
      <c r="AN32" s="817"/>
      <c r="AO32" s="817"/>
      <c r="AP32" s="817">
        <v>907</v>
      </c>
      <c r="AQ32" s="817"/>
      <c r="AR32" s="817"/>
      <c r="AS32" s="817"/>
      <c r="AT32" s="817"/>
      <c r="AU32" s="817">
        <v>702</v>
      </c>
      <c r="AV32" s="817"/>
      <c r="AW32" s="817"/>
      <c r="AX32" s="817"/>
      <c r="AY32" s="817"/>
      <c r="AZ32" s="818" t="s">
        <v>486</v>
      </c>
      <c r="BA32" s="818"/>
      <c r="BB32" s="818"/>
      <c r="BC32" s="818"/>
      <c r="BD32" s="818"/>
      <c r="BE32" s="819" t="s">
        <v>391</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376</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956</v>
      </c>
      <c r="AG63" s="831"/>
      <c r="AH63" s="831"/>
      <c r="AI63" s="831"/>
      <c r="AJ63" s="832"/>
      <c r="AK63" s="833"/>
      <c r="AL63" s="828"/>
      <c r="AM63" s="828"/>
      <c r="AN63" s="828"/>
      <c r="AO63" s="828"/>
      <c r="AP63" s="831">
        <v>4536</v>
      </c>
      <c r="AQ63" s="831"/>
      <c r="AR63" s="831"/>
      <c r="AS63" s="831"/>
      <c r="AT63" s="831"/>
      <c r="AU63" s="831">
        <v>2917</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398</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548</v>
      </c>
      <c r="C68" s="857"/>
      <c r="D68" s="857"/>
      <c r="E68" s="857"/>
      <c r="F68" s="857"/>
      <c r="G68" s="857"/>
      <c r="H68" s="857"/>
      <c r="I68" s="857"/>
      <c r="J68" s="857"/>
      <c r="K68" s="857"/>
      <c r="L68" s="857"/>
      <c r="M68" s="857"/>
      <c r="N68" s="857"/>
      <c r="O68" s="857"/>
      <c r="P68" s="858"/>
      <c r="Q68" s="859">
        <v>9448</v>
      </c>
      <c r="R68" s="853"/>
      <c r="S68" s="853"/>
      <c r="T68" s="853"/>
      <c r="U68" s="853"/>
      <c r="V68" s="853">
        <v>7971</v>
      </c>
      <c r="W68" s="853"/>
      <c r="X68" s="853"/>
      <c r="Y68" s="853"/>
      <c r="Z68" s="853"/>
      <c r="AA68" s="853">
        <v>1477</v>
      </c>
      <c r="AB68" s="853"/>
      <c r="AC68" s="853"/>
      <c r="AD68" s="853"/>
      <c r="AE68" s="853"/>
      <c r="AF68" s="853">
        <v>1477</v>
      </c>
      <c r="AG68" s="853"/>
      <c r="AH68" s="853"/>
      <c r="AI68" s="853"/>
      <c r="AJ68" s="853"/>
      <c r="AK68" s="853">
        <v>199</v>
      </c>
      <c r="AL68" s="853"/>
      <c r="AM68" s="853"/>
      <c r="AN68" s="853"/>
      <c r="AO68" s="853"/>
      <c r="AP68" s="853" t="s">
        <v>556</v>
      </c>
      <c r="AQ68" s="853"/>
      <c r="AR68" s="853"/>
      <c r="AS68" s="853"/>
      <c r="AT68" s="853"/>
      <c r="AU68" s="853" t="s">
        <v>556</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549</v>
      </c>
      <c r="C69" s="861"/>
      <c r="D69" s="861"/>
      <c r="E69" s="861"/>
      <c r="F69" s="861"/>
      <c r="G69" s="861"/>
      <c r="H69" s="861"/>
      <c r="I69" s="861"/>
      <c r="J69" s="861"/>
      <c r="K69" s="861"/>
      <c r="L69" s="861"/>
      <c r="M69" s="861"/>
      <c r="N69" s="861"/>
      <c r="O69" s="861"/>
      <c r="P69" s="862"/>
      <c r="Q69" s="863">
        <v>82</v>
      </c>
      <c r="R69" s="817"/>
      <c r="S69" s="817"/>
      <c r="T69" s="817"/>
      <c r="U69" s="817"/>
      <c r="V69" s="817">
        <v>76</v>
      </c>
      <c r="W69" s="817"/>
      <c r="X69" s="817"/>
      <c r="Y69" s="817"/>
      <c r="Z69" s="817"/>
      <c r="AA69" s="817">
        <v>6</v>
      </c>
      <c r="AB69" s="817"/>
      <c r="AC69" s="817"/>
      <c r="AD69" s="817"/>
      <c r="AE69" s="817"/>
      <c r="AF69" s="817">
        <v>6</v>
      </c>
      <c r="AG69" s="817"/>
      <c r="AH69" s="817"/>
      <c r="AI69" s="817"/>
      <c r="AJ69" s="817"/>
      <c r="AK69" s="817">
        <v>20</v>
      </c>
      <c r="AL69" s="817"/>
      <c r="AM69" s="817"/>
      <c r="AN69" s="817"/>
      <c r="AO69" s="817"/>
      <c r="AP69" s="817" t="s">
        <v>486</v>
      </c>
      <c r="AQ69" s="817"/>
      <c r="AR69" s="817"/>
      <c r="AS69" s="817"/>
      <c r="AT69" s="817"/>
      <c r="AU69" s="817" t="s">
        <v>486</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550</v>
      </c>
      <c r="C70" s="861"/>
      <c r="D70" s="861"/>
      <c r="E70" s="861"/>
      <c r="F70" s="861"/>
      <c r="G70" s="861"/>
      <c r="H70" s="861"/>
      <c r="I70" s="861"/>
      <c r="J70" s="861"/>
      <c r="K70" s="861"/>
      <c r="L70" s="861"/>
      <c r="M70" s="861"/>
      <c r="N70" s="861"/>
      <c r="O70" s="861"/>
      <c r="P70" s="862"/>
      <c r="Q70" s="863">
        <v>535</v>
      </c>
      <c r="R70" s="817"/>
      <c r="S70" s="817"/>
      <c r="T70" s="817"/>
      <c r="U70" s="817"/>
      <c r="V70" s="817">
        <v>505</v>
      </c>
      <c r="W70" s="817"/>
      <c r="X70" s="817"/>
      <c r="Y70" s="817"/>
      <c r="Z70" s="817"/>
      <c r="AA70" s="817">
        <v>30</v>
      </c>
      <c r="AB70" s="817"/>
      <c r="AC70" s="817"/>
      <c r="AD70" s="817"/>
      <c r="AE70" s="817"/>
      <c r="AF70" s="817">
        <v>30</v>
      </c>
      <c r="AG70" s="817"/>
      <c r="AH70" s="817"/>
      <c r="AI70" s="817"/>
      <c r="AJ70" s="817"/>
      <c r="AK70" s="817" t="s">
        <v>556</v>
      </c>
      <c r="AL70" s="817"/>
      <c r="AM70" s="817"/>
      <c r="AN70" s="817"/>
      <c r="AO70" s="817"/>
      <c r="AP70" s="817" t="s">
        <v>556</v>
      </c>
      <c r="AQ70" s="817"/>
      <c r="AR70" s="817"/>
      <c r="AS70" s="817"/>
      <c r="AT70" s="817"/>
      <c r="AU70" s="817" t="s">
        <v>556</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551</v>
      </c>
      <c r="C71" s="861"/>
      <c r="D71" s="861"/>
      <c r="E71" s="861"/>
      <c r="F71" s="861"/>
      <c r="G71" s="861"/>
      <c r="H71" s="861"/>
      <c r="I71" s="861"/>
      <c r="J71" s="861"/>
      <c r="K71" s="861"/>
      <c r="L71" s="861"/>
      <c r="M71" s="861"/>
      <c r="N71" s="861"/>
      <c r="O71" s="861"/>
      <c r="P71" s="862"/>
      <c r="Q71" s="863">
        <v>7414</v>
      </c>
      <c r="R71" s="817"/>
      <c r="S71" s="817"/>
      <c r="T71" s="817"/>
      <c r="U71" s="817"/>
      <c r="V71" s="817">
        <v>7046</v>
      </c>
      <c r="W71" s="817"/>
      <c r="X71" s="817"/>
      <c r="Y71" s="817"/>
      <c r="Z71" s="817"/>
      <c r="AA71" s="817">
        <v>368</v>
      </c>
      <c r="AB71" s="817"/>
      <c r="AC71" s="817"/>
      <c r="AD71" s="817"/>
      <c r="AE71" s="817"/>
      <c r="AF71" s="817">
        <v>368</v>
      </c>
      <c r="AG71" s="817"/>
      <c r="AH71" s="817"/>
      <c r="AI71" s="817"/>
      <c r="AJ71" s="817"/>
      <c r="AK71" s="817" t="s">
        <v>556</v>
      </c>
      <c r="AL71" s="817"/>
      <c r="AM71" s="817"/>
      <c r="AN71" s="817"/>
      <c r="AO71" s="817"/>
      <c r="AP71" s="817" t="s">
        <v>556</v>
      </c>
      <c r="AQ71" s="817"/>
      <c r="AR71" s="817"/>
      <c r="AS71" s="817"/>
      <c r="AT71" s="817"/>
      <c r="AU71" s="817" t="s">
        <v>556</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552</v>
      </c>
      <c r="C72" s="861"/>
      <c r="D72" s="861"/>
      <c r="E72" s="861"/>
      <c r="F72" s="861"/>
      <c r="G72" s="861"/>
      <c r="H72" s="861"/>
      <c r="I72" s="861"/>
      <c r="J72" s="861"/>
      <c r="K72" s="861"/>
      <c r="L72" s="861"/>
      <c r="M72" s="861"/>
      <c r="N72" s="861"/>
      <c r="O72" s="861"/>
      <c r="P72" s="862"/>
      <c r="Q72" s="863">
        <v>10526</v>
      </c>
      <c r="R72" s="817"/>
      <c r="S72" s="817"/>
      <c r="T72" s="817"/>
      <c r="U72" s="817"/>
      <c r="V72" s="817">
        <v>10384</v>
      </c>
      <c r="W72" s="817"/>
      <c r="X72" s="817"/>
      <c r="Y72" s="817"/>
      <c r="Z72" s="817"/>
      <c r="AA72" s="817">
        <v>142</v>
      </c>
      <c r="AB72" s="817"/>
      <c r="AC72" s="817"/>
      <c r="AD72" s="817"/>
      <c r="AE72" s="817"/>
      <c r="AF72" s="817">
        <v>138</v>
      </c>
      <c r="AG72" s="817"/>
      <c r="AH72" s="817"/>
      <c r="AI72" s="817"/>
      <c r="AJ72" s="817"/>
      <c r="AK72" s="817" t="s">
        <v>556</v>
      </c>
      <c r="AL72" s="817"/>
      <c r="AM72" s="817"/>
      <c r="AN72" s="817"/>
      <c r="AO72" s="817"/>
      <c r="AP72" s="817">
        <v>2880</v>
      </c>
      <c r="AQ72" s="817"/>
      <c r="AR72" s="817"/>
      <c r="AS72" s="817"/>
      <c r="AT72" s="817"/>
      <c r="AU72" s="817">
        <v>122</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553</v>
      </c>
      <c r="C73" s="861"/>
      <c r="D73" s="861"/>
      <c r="E73" s="861"/>
      <c r="F73" s="861"/>
      <c r="G73" s="861"/>
      <c r="H73" s="861"/>
      <c r="I73" s="861"/>
      <c r="J73" s="861"/>
      <c r="K73" s="861"/>
      <c r="L73" s="861"/>
      <c r="M73" s="861"/>
      <c r="N73" s="861"/>
      <c r="O73" s="861"/>
      <c r="P73" s="862"/>
      <c r="Q73" s="863">
        <v>229</v>
      </c>
      <c r="R73" s="817"/>
      <c r="S73" s="817"/>
      <c r="T73" s="817"/>
      <c r="U73" s="817"/>
      <c r="V73" s="817">
        <v>223</v>
      </c>
      <c r="W73" s="817"/>
      <c r="X73" s="817"/>
      <c r="Y73" s="817"/>
      <c r="Z73" s="817"/>
      <c r="AA73" s="817">
        <v>6</v>
      </c>
      <c r="AB73" s="817"/>
      <c r="AC73" s="817"/>
      <c r="AD73" s="817"/>
      <c r="AE73" s="817"/>
      <c r="AF73" s="817">
        <v>6</v>
      </c>
      <c r="AG73" s="817"/>
      <c r="AH73" s="817"/>
      <c r="AI73" s="817"/>
      <c r="AJ73" s="817"/>
      <c r="AK73" s="817" t="s">
        <v>556</v>
      </c>
      <c r="AL73" s="817"/>
      <c r="AM73" s="817"/>
      <c r="AN73" s="817"/>
      <c r="AO73" s="817"/>
      <c r="AP73" s="817" t="s">
        <v>556</v>
      </c>
      <c r="AQ73" s="817"/>
      <c r="AR73" s="817"/>
      <c r="AS73" s="817"/>
      <c r="AT73" s="817"/>
      <c r="AU73" s="817" t="s">
        <v>556</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554</v>
      </c>
      <c r="C74" s="861"/>
      <c r="D74" s="861"/>
      <c r="E74" s="861"/>
      <c r="F74" s="861"/>
      <c r="G74" s="861"/>
      <c r="H74" s="861"/>
      <c r="I74" s="861"/>
      <c r="J74" s="861"/>
      <c r="K74" s="861"/>
      <c r="L74" s="861"/>
      <c r="M74" s="861"/>
      <c r="N74" s="861"/>
      <c r="O74" s="861"/>
      <c r="P74" s="862"/>
      <c r="Q74" s="863">
        <v>171510</v>
      </c>
      <c r="R74" s="817"/>
      <c r="S74" s="817"/>
      <c r="T74" s="817"/>
      <c r="U74" s="817"/>
      <c r="V74" s="817">
        <v>169101</v>
      </c>
      <c r="W74" s="817"/>
      <c r="X74" s="817"/>
      <c r="Y74" s="817"/>
      <c r="Z74" s="817"/>
      <c r="AA74" s="817">
        <v>2409</v>
      </c>
      <c r="AB74" s="817"/>
      <c r="AC74" s="817"/>
      <c r="AD74" s="817"/>
      <c r="AE74" s="817"/>
      <c r="AF74" s="817">
        <v>2409</v>
      </c>
      <c r="AG74" s="817"/>
      <c r="AH74" s="817"/>
      <c r="AI74" s="817"/>
      <c r="AJ74" s="817"/>
      <c r="AK74" s="817" t="s">
        <v>556</v>
      </c>
      <c r="AL74" s="817"/>
      <c r="AM74" s="817"/>
      <c r="AN74" s="817"/>
      <c r="AO74" s="817"/>
      <c r="AP74" s="817" t="s">
        <v>556</v>
      </c>
      <c r="AQ74" s="817"/>
      <c r="AR74" s="817"/>
      <c r="AS74" s="817"/>
      <c r="AT74" s="817"/>
      <c r="AU74" s="817" t="s">
        <v>556</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555</v>
      </c>
      <c r="C75" s="861"/>
      <c r="D75" s="861"/>
      <c r="E75" s="861"/>
      <c r="F75" s="861"/>
      <c r="G75" s="861"/>
      <c r="H75" s="861"/>
      <c r="I75" s="861"/>
      <c r="J75" s="861"/>
      <c r="K75" s="861"/>
      <c r="L75" s="861"/>
      <c r="M75" s="861"/>
      <c r="N75" s="861"/>
      <c r="O75" s="861"/>
      <c r="P75" s="862"/>
      <c r="Q75" s="864">
        <v>238</v>
      </c>
      <c r="R75" s="865"/>
      <c r="S75" s="865"/>
      <c r="T75" s="865"/>
      <c r="U75" s="821"/>
      <c r="V75" s="866">
        <v>188</v>
      </c>
      <c r="W75" s="865"/>
      <c r="X75" s="865"/>
      <c r="Y75" s="865"/>
      <c r="Z75" s="821"/>
      <c r="AA75" s="866">
        <v>50</v>
      </c>
      <c r="AB75" s="865"/>
      <c r="AC75" s="865"/>
      <c r="AD75" s="865"/>
      <c r="AE75" s="821"/>
      <c r="AF75" s="866">
        <v>15</v>
      </c>
      <c r="AG75" s="865"/>
      <c r="AH75" s="865"/>
      <c r="AI75" s="865"/>
      <c r="AJ75" s="821"/>
      <c r="AK75" s="817" t="s">
        <v>556</v>
      </c>
      <c r="AL75" s="817"/>
      <c r="AM75" s="817"/>
      <c r="AN75" s="817"/>
      <c r="AO75" s="817"/>
      <c r="AP75" s="866">
        <v>34</v>
      </c>
      <c r="AQ75" s="865"/>
      <c r="AR75" s="865"/>
      <c r="AS75" s="865"/>
      <c r="AT75" s="821"/>
      <c r="AU75" s="866">
        <v>1</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4449</v>
      </c>
      <c r="AG88" s="831"/>
      <c r="AH88" s="831"/>
      <c r="AI88" s="831"/>
      <c r="AJ88" s="831"/>
      <c r="AK88" s="828"/>
      <c r="AL88" s="828"/>
      <c r="AM88" s="828"/>
      <c r="AN88" s="828"/>
      <c r="AO88" s="828"/>
      <c r="AP88" s="831">
        <v>2914</v>
      </c>
      <c r="AQ88" s="831"/>
      <c r="AR88" s="831"/>
      <c r="AS88" s="831"/>
      <c r="AT88" s="831"/>
      <c r="AU88" s="831">
        <v>123</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311</v>
      </c>
      <c r="CS102" s="839"/>
      <c r="CT102" s="839"/>
      <c r="CU102" s="839"/>
      <c r="CV102" s="878"/>
      <c r="CW102" s="877">
        <v>19</v>
      </c>
      <c r="CX102" s="839"/>
      <c r="CY102" s="839"/>
      <c r="CZ102" s="839"/>
      <c r="DA102" s="878"/>
      <c r="DB102" s="877" t="s">
        <v>556</v>
      </c>
      <c r="DC102" s="839"/>
      <c r="DD102" s="839"/>
      <c r="DE102" s="839"/>
      <c r="DF102" s="878"/>
      <c r="DG102" s="877" t="s">
        <v>556</v>
      </c>
      <c r="DH102" s="839"/>
      <c r="DI102" s="839"/>
      <c r="DJ102" s="839"/>
      <c r="DK102" s="878"/>
      <c r="DL102" s="877">
        <v>280</v>
      </c>
      <c r="DM102" s="839"/>
      <c r="DN102" s="839"/>
      <c r="DO102" s="839"/>
      <c r="DP102" s="878"/>
      <c r="DQ102" s="877">
        <v>64</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294</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294</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294</v>
      </c>
      <c r="DR109" s="880"/>
      <c r="DS109" s="880"/>
      <c r="DT109" s="880"/>
      <c r="DU109" s="881"/>
      <c r="DV109" s="879" t="s">
        <v>410</v>
      </c>
      <c r="DW109" s="880"/>
      <c r="DX109" s="880"/>
      <c r="DY109" s="880"/>
      <c r="DZ109" s="882"/>
    </row>
    <row r="110" spans="1:131" s="212"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709710</v>
      </c>
      <c r="AB110" s="887"/>
      <c r="AC110" s="887"/>
      <c r="AD110" s="887"/>
      <c r="AE110" s="888"/>
      <c r="AF110" s="889">
        <v>740258</v>
      </c>
      <c r="AG110" s="887"/>
      <c r="AH110" s="887"/>
      <c r="AI110" s="887"/>
      <c r="AJ110" s="888"/>
      <c r="AK110" s="889">
        <v>802725</v>
      </c>
      <c r="AL110" s="887"/>
      <c r="AM110" s="887"/>
      <c r="AN110" s="887"/>
      <c r="AO110" s="888"/>
      <c r="AP110" s="890">
        <v>22.2</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11024649</v>
      </c>
      <c r="BR110" s="918"/>
      <c r="BS110" s="918"/>
      <c r="BT110" s="918"/>
      <c r="BU110" s="918"/>
      <c r="BV110" s="918">
        <v>11494663</v>
      </c>
      <c r="BW110" s="918"/>
      <c r="BX110" s="918"/>
      <c r="BY110" s="918"/>
      <c r="BZ110" s="918"/>
      <c r="CA110" s="918">
        <v>11222653</v>
      </c>
      <c r="CB110" s="918"/>
      <c r="CC110" s="918"/>
      <c r="CD110" s="918"/>
      <c r="CE110" s="918"/>
      <c r="CF110" s="931">
        <v>310.2</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v>10320</v>
      </c>
      <c r="BR111" s="913"/>
      <c r="BS111" s="913"/>
      <c r="BT111" s="913"/>
      <c r="BU111" s="913"/>
      <c r="BV111" s="913">
        <v>7606</v>
      </c>
      <c r="BW111" s="913"/>
      <c r="BX111" s="913"/>
      <c r="BY111" s="913"/>
      <c r="BZ111" s="913"/>
      <c r="CA111" s="913">
        <v>5271</v>
      </c>
      <c r="CB111" s="913"/>
      <c r="CC111" s="913"/>
      <c r="CD111" s="913"/>
      <c r="CE111" s="913"/>
      <c r="CF111" s="907">
        <v>0.1</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3212048</v>
      </c>
      <c r="BR112" s="913"/>
      <c r="BS112" s="913"/>
      <c r="BT112" s="913"/>
      <c r="BU112" s="913"/>
      <c r="BV112" s="913">
        <v>3024589</v>
      </c>
      <c r="BW112" s="913"/>
      <c r="BX112" s="913"/>
      <c r="BY112" s="913"/>
      <c r="BZ112" s="913"/>
      <c r="CA112" s="913">
        <v>2916043</v>
      </c>
      <c r="CB112" s="913"/>
      <c r="CC112" s="913"/>
      <c r="CD112" s="913"/>
      <c r="CE112" s="913"/>
      <c r="CF112" s="907">
        <v>80.599999999999994</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266545</v>
      </c>
      <c r="AB113" s="925"/>
      <c r="AC113" s="925"/>
      <c r="AD113" s="925"/>
      <c r="AE113" s="926"/>
      <c r="AF113" s="927">
        <v>251410</v>
      </c>
      <c r="AG113" s="925"/>
      <c r="AH113" s="925"/>
      <c r="AI113" s="925"/>
      <c r="AJ113" s="926"/>
      <c r="AK113" s="927">
        <v>251641</v>
      </c>
      <c r="AL113" s="925"/>
      <c r="AM113" s="925"/>
      <c r="AN113" s="925"/>
      <c r="AO113" s="926"/>
      <c r="AP113" s="928">
        <v>7</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175037</v>
      </c>
      <c r="BR113" s="913"/>
      <c r="BS113" s="913"/>
      <c r="BT113" s="913"/>
      <c r="BU113" s="913"/>
      <c r="BV113" s="913">
        <v>117545</v>
      </c>
      <c r="BW113" s="913"/>
      <c r="BX113" s="913"/>
      <c r="BY113" s="913"/>
      <c r="BZ113" s="913"/>
      <c r="CA113" s="913">
        <v>122992</v>
      </c>
      <c r="CB113" s="913"/>
      <c r="CC113" s="913"/>
      <c r="CD113" s="913"/>
      <c r="CE113" s="913"/>
      <c r="CF113" s="907">
        <v>3.4</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60430</v>
      </c>
      <c r="AB114" s="946"/>
      <c r="AC114" s="946"/>
      <c r="AD114" s="946"/>
      <c r="AE114" s="947"/>
      <c r="AF114" s="948">
        <v>60049</v>
      </c>
      <c r="AG114" s="946"/>
      <c r="AH114" s="946"/>
      <c r="AI114" s="946"/>
      <c r="AJ114" s="947"/>
      <c r="AK114" s="948">
        <v>59678</v>
      </c>
      <c r="AL114" s="946"/>
      <c r="AM114" s="946"/>
      <c r="AN114" s="946"/>
      <c r="AO114" s="947"/>
      <c r="AP114" s="949">
        <v>1.6</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617786</v>
      </c>
      <c r="BR114" s="913"/>
      <c r="BS114" s="913"/>
      <c r="BT114" s="913"/>
      <c r="BU114" s="913"/>
      <c r="BV114" s="913">
        <v>640284</v>
      </c>
      <c r="BW114" s="913"/>
      <c r="BX114" s="913"/>
      <c r="BY114" s="913"/>
      <c r="BZ114" s="913"/>
      <c r="CA114" s="913">
        <v>670402</v>
      </c>
      <c r="CB114" s="913"/>
      <c r="CC114" s="913"/>
      <c r="CD114" s="913"/>
      <c r="CE114" s="913"/>
      <c r="CF114" s="907">
        <v>18.5</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6928</v>
      </c>
      <c r="AB115" s="925"/>
      <c r="AC115" s="925"/>
      <c r="AD115" s="925"/>
      <c r="AE115" s="926"/>
      <c r="AF115" s="927">
        <v>5198</v>
      </c>
      <c r="AG115" s="925"/>
      <c r="AH115" s="925"/>
      <c r="AI115" s="925"/>
      <c r="AJ115" s="926"/>
      <c r="AK115" s="927">
        <v>4984</v>
      </c>
      <c r="AL115" s="925"/>
      <c r="AM115" s="925"/>
      <c r="AN115" s="925"/>
      <c r="AO115" s="926"/>
      <c r="AP115" s="928">
        <v>0.1</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v>26875</v>
      </c>
      <c r="BR115" s="913"/>
      <c r="BS115" s="913"/>
      <c r="BT115" s="913"/>
      <c r="BU115" s="913"/>
      <c r="BV115" s="913">
        <v>23875</v>
      </c>
      <c r="BW115" s="913"/>
      <c r="BX115" s="913"/>
      <c r="BY115" s="913"/>
      <c r="BZ115" s="913"/>
      <c r="CA115" s="913">
        <v>64000</v>
      </c>
      <c r="CB115" s="913"/>
      <c r="CC115" s="913"/>
      <c r="CD115" s="913"/>
      <c r="CE115" s="913"/>
      <c r="CF115" s="907">
        <v>1.8</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55</v>
      </c>
      <c r="AB116" s="946"/>
      <c r="AC116" s="946"/>
      <c r="AD116" s="946"/>
      <c r="AE116" s="947"/>
      <c r="AF116" s="948" t="s">
        <v>122</v>
      </c>
      <c r="AG116" s="946"/>
      <c r="AH116" s="946"/>
      <c r="AI116" s="946"/>
      <c r="AJ116" s="947"/>
      <c r="AK116" s="948">
        <v>40</v>
      </c>
      <c r="AL116" s="946"/>
      <c r="AM116" s="946"/>
      <c r="AN116" s="946"/>
      <c r="AO116" s="947"/>
      <c r="AP116" s="949">
        <v>0</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1043668</v>
      </c>
      <c r="AB117" s="966"/>
      <c r="AC117" s="966"/>
      <c r="AD117" s="966"/>
      <c r="AE117" s="967"/>
      <c r="AF117" s="968">
        <v>1056915</v>
      </c>
      <c r="AG117" s="966"/>
      <c r="AH117" s="966"/>
      <c r="AI117" s="966"/>
      <c r="AJ117" s="967"/>
      <c r="AK117" s="968">
        <v>1119068</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294</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440</v>
      </c>
      <c r="BP119" s="992"/>
      <c r="BQ119" s="986">
        <v>15066715</v>
      </c>
      <c r="BR119" s="987"/>
      <c r="BS119" s="987"/>
      <c r="BT119" s="987"/>
      <c r="BU119" s="987"/>
      <c r="BV119" s="987">
        <v>15308562</v>
      </c>
      <c r="BW119" s="987"/>
      <c r="BX119" s="987"/>
      <c r="BY119" s="987"/>
      <c r="BZ119" s="987"/>
      <c r="CA119" s="987">
        <v>15001361</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10320</v>
      </c>
      <c r="DH119" s="973"/>
      <c r="DI119" s="973"/>
      <c r="DJ119" s="973"/>
      <c r="DK119" s="974"/>
      <c r="DL119" s="972">
        <v>7606</v>
      </c>
      <c r="DM119" s="973"/>
      <c r="DN119" s="973"/>
      <c r="DO119" s="973"/>
      <c r="DP119" s="974"/>
      <c r="DQ119" s="972">
        <v>5271</v>
      </c>
      <c r="DR119" s="973"/>
      <c r="DS119" s="973"/>
      <c r="DT119" s="973"/>
      <c r="DU119" s="974"/>
      <c r="DV119" s="975">
        <v>0.1</v>
      </c>
      <c r="DW119" s="976"/>
      <c r="DX119" s="976"/>
      <c r="DY119" s="976"/>
      <c r="DZ119" s="977"/>
    </row>
    <row r="120" spans="1:130" s="212" customFormat="1" ht="26.25" customHeight="1" x14ac:dyDescent="0.2">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5620344</v>
      </c>
      <c r="BR120" s="918"/>
      <c r="BS120" s="918"/>
      <c r="BT120" s="918"/>
      <c r="BU120" s="918"/>
      <c r="BV120" s="918">
        <v>6239041</v>
      </c>
      <c r="BW120" s="918"/>
      <c r="BX120" s="918"/>
      <c r="BY120" s="918"/>
      <c r="BZ120" s="918"/>
      <c r="CA120" s="918">
        <v>5911354</v>
      </c>
      <c r="CB120" s="918"/>
      <c r="CC120" s="918"/>
      <c r="CD120" s="918"/>
      <c r="CE120" s="918"/>
      <c r="CF120" s="931">
        <v>163.4</v>
      </c>
      <c r="CG120" s="932"/>
      <c r="CH120" s="932"/>
      <c r="CI120" s="932"/>
      <c r="CJ120" s="932"/>
      <c r="CK120" s="993" t="s">
        <v>444</v>
      </c>
      <c r="CL120" s="994"/>
      <c r="CM120" s="994"/>
      <c r="CN120" s="994"/>
      <c r="CO120" s="995"/>
      <c r="CP120" s="1001" t="s">
        <v>390</v>
      </c>
      <c r="CQ120" s="1002"/>
      <c r="CR120" s="1002"/>
      <c r="CS120" s="1002"/>
      <c r="CT120" s="1002"/>
      <c r="CU120" s="1002"/>
      <c r="CV120" s="1002"/>
      <c r="CW120" s="1002"/>
      <c r="CX120" s="1002"/>
      <c r="CY120" s="1002"/>
      <c r="CZ120" s="1002"/>
      <c r="DA120" s="1002"/>
      <c r="DB120" s="1002"/>
      <c r="DC120" s="1002"/>
      <c r="DD120" s="1002"/>
      <c r="DE120" s="1002"/>
      <c r="DF120" s="1003"/>
      <c r="DG120" s="917">
        <v>1626861</v>
      </c>
      <c r="DH120" s="918"/>
      <c r="DI120" s="918"/>
      <c r="DJ120" s="918"/>
      <c r="DK120" s="918"/>
      <c r="DL120" s="918">
        <v>1532090</v>
      </c>
      <c r="DM120" s="918"/>
      <c r="DN120" s="918"/>
      <c r="DO120" s="918"/>
      <c r="DP120" s="918"/>
      <c r="DQ120" s="918">
        <v>1498610</v>
      </c>
      <c r="DR120" s="918"/>
      <c r="DS120" s="918"/>
      <c r="DT120" s="918"/>
      <c r="DU120" s="918"/>
      <c r="DV120" s="919">
        <v>41.4</v>
      </c>
      <c r="DW120" s="919"/>
      <c r="DX120" s="919"/>
      <c r="DY120" s="919"/>
      <c r="DZ120" s="920"/>
    </row>
    <row r="121" spans="1:130" s="212" customFormat="1" ht="26.25" customHeight="1" x14ac:dyDescent="0.2">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744168</v>
      </c>
      <c r="DH121" s="913"/>
      <c r="DI121" s="913"/>
      <c r="DJ121" s="913"/>
      <c r="DK121" s="913"/>
      <c r="DL121" s="913">
        <v>699907</v>
      </c>
      <c r="DM121" s="913"/>
      <c r="DN121" s="913"/>
      <c r="DO121" s="913"/>
      <c r="DP121" s="913"/>
      <c r="DQ121" s="913">
        <v>715630</v>
      </c>
      <c r="DR121" s="913"/>
      <c r="DS121" s="913"/>
      <c r="DT121" s="913"/>
      <c r="DU121" s="913"/>
      <c r="DV121" s="914">
        <v>19.8</v>
      </c>
      <c r="DW121" s="914"/>
      <c r="DX121" s="914"/>
      <c r="DY121" s="914"/>
      <c r="DZ121" s="915"/>
    </row>
    <row r="122" spans="1:130" s="212" customFormat="1" ht="26.25" customHeight="1" x14ac:dyDescent="0.2">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8999509</v>
      </c>
      <c r="BR122" s="987"/>
      <c r="BS122" s="987"/>
      <c r="BT122" s="987"/>
      <c r="BU122" s="987"/>
      <c r="BV122" s="987">
        <v>9144879</v>
      </c>
      <c r="BW122" s="987"/>
      <c r="BX122" s="987"/>
      <c r="BY122" s="987"/>
      <c r="BZ122" s="987"/>
      <c r="CA122" s="987">
        <v>8819561</v>
      </c>
      <c r="CB122" s="987"/>
      <c r="CC122" s="987"/>
      <c r="CD122" s="987"/>
      <c r="CE122" s="987"/>
      <c r="CF122" s="1004">
        <v>243.8</v>
      </c>
      <c r="CG122" s="1005"/>
      <c r="CH122" s="1005"/>
      <c r="CI122" s="1005"/>
      <c r="CJ122" s="1005"/>
      <c r="CK122" s="996"/>
      <c r="CL122" s="997"/>
      <c r="CM122" s="997"/>
      <c r="CN122" s="997"/>
      <c r="CO122" s="998"/>
      <c r="CP122" s="1006" t="s">
        <v>393</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v>701803</v>
      </c>
      <c r="DR122" s="913"/>
      <c r="DS122" s="913"/>
      <c r="DT122" s="913"/>
      <c r="DU122" s="913"/>
      <c r="DV122" s="914">
        <v>19.399999999999999</v>
      </c>
      <c r="DW122" s="914"/>
      <c r="DX122" s="914"/>
      <c r="DY122" s="914"/>
      <c r="DZ122" s="915"/>
    </row>
    <row r="123" spans="1:130" s="212" customFormat="1" ht="26.25" customHeight="1" x14ac:dyDescent="0.2">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448</v>
      </c>
      <c r="BP123" s="992"/>
      <c r="BQ123" s="1050">
        <v>14619853</v>
      </c>
      <c r="BR123" s="1051"/>
      <c r="BS123" s="1051"/>
      <c r="BT123" s="1051"/>
      <c r="BU123" s="1051"/>
      <c r="BV123" s="1051">
        <v>15383920</v>
      </c>
      <c r="BW123" s="1051"/>
      <c r="BX123" s="1051"/>
      <c r="BY123" s="1051"/>
      <c r="BZ123" s="1051"/>
      <c r="CA123" s="1051">
        <v>14730915</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12.8</v>
      </c>
      <c r="BR124" s="1014"/>
      <c r="BS124" s="1014"/>
      <c r="BT124" s="1014"/>
      <c r="BU124" s="1014"/>
      <c r="BV124" s="1014" t="s">
        <v>122</v>
      </c>
      <c r="BW124" s="1014"/>
      <c r="BX124" s="1014"/>
      <c r="BY124" s="1014"/>
      <c r="BZ124" s="1014"/>
      <c r="CA124" s="1014">
        <v>7.4</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v>841019</v>
      </c>
      <c r="DH124" s="973"/>
      <c r="DI124" s="973"/>
      <c r="DJ124" s="973"/>
      <c r="DK124" s="974"/>
      <c r="DL124" s="972">
        <v>792592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4693</v>
      </c>
      <c r="AB126" s="946"/>
      <c r="AC126" s="946"/>
      <c r="AD126" s="946"/>
      <c r="AE126" s="947"/>
      <c r="AF126" s="948">
        <v>2917</v>
      </c>
      <c r="AG126" s="946"/>
      <c r="AH126" s="946"/>
      <c r="AI126" s="946"/>
      <c r="AJ126" s="947"/>
      <c r="AK126" s="948">
        <v>2486</v>
      </c>
      <c r="AL126" s="946"/>
      <c r="AM126" s="946"/>
      <c r="AN126" s="946"/>
      <c r="AO126" s="947"/>
      <c r="AP126" s="949">
        <v>0.1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2235</v>
      </c>
      <c r="AB127" s="946"/>
      <c r="AC127" s="946"/>
      <c r="AD127" s="946"/>
      <c r="AE127" s="947"/>
      <c r="AF127" s="948">
        <v>2281</v>
      </c>
      <c r="AG127" s="946"/>
      <c r="AH127" s="946"/>
      <c r="AI127" s="946"/>
      <c r="AJ127" s="947"/>
      <c r="AK127" s="948">
        <v>2498</v>
      </c>
      <c r="AL127" s="946"/>
      <c r="AM127" s="946"/>
      <c r="AN127" s="946"/>
      <c r="AO127" s="947"/>
      <c r="AP127" s="949">
        <v>0.1</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v>26875</v>
      </c>
      <c r="DH128" s="1025"/>
      <c r="DI128" s="1025"/>
      <c r="DJ128" s="1025"/>
      <c r="DK128" s="1025"/>
      <c r="DL128" s="1025">
        <v>23875</v>
      </c>
      <c r="DM128" s="1025"/>
      <c r="DN128" s="1025"/>
      <c r="DO128" s="1025"/>
      <c r="DP128" s="1025"/>
      <c r="DQ128" s="1025">
        <v>64000</v>
      </c>
      <c r="DR128" s="1025"/>
      <c r="DS128" s="1025"/>
      <c r="DT128" s="1025"/>
      <c r="DU128" s="1025"/>
      <c r="DV128" s="1026">
        <v>1.8</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4248109</v>
      </c>
      <c r="AB129" s="946"/>
      <c r="AC129" s="946"/>
      <c r="AD129" s="946"/>
      <c r="AE129" s="947"/>
      <c r="AF129" s="948">
        <v>4325429</v>
      </c>
      <c r="AG129" s="946"/>
      <c r="AH129" s="946"/>
      <c r="AI129" s="946"/>
      <c r="AJ129" s="947"/>
      <c r="AK129" s="948">
        <v>4488834</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774196</v>
      </c>
      <c r="AB130" s="946"/>
      <c r="AC130" s="946"/>
      <c r="AD130" s="946"/>
      <c r="AE130" s="947"/>
      <c r="AF130" s="948">
        <v>819609</v>
      </c>
      <c r="AG130" s="946"/>
      <c r="AH130" s="946"/>
      <c r="AI130" s="946"/>
      <c r="AJ130" s="947"/>
      <c r="AK130" s="948">
        <v>871428</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7.1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3473913</v>
      </c>
      <c r="AB131" s="973"/>
      <c r="AC131" s="973"/>
      <c r="AD131" s="973"/>
      <c r="AE131" s="974"/>
      <c r="AF131" s="972">
        <v>3505820</v>
      </c>
      <c r="AG131" s="973"/>
      <c r="AH131" s="973"/>
      <c r="AI131" s="973"/>
      <c r="AJ131" s="974"/>
      <c r="AK131" s="972">
        <v>3617406</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v>7.4</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7.7570163670000003</v>
      </c>
      <c r="AB132" s="1084"/>
      <c r="AC132" s="1084"/>
      <c r="AD132" s="1084"/>
      <c r="AE132" s="1085"/>
      <c r="AF132" s="1086">
        <v>6.768915689</v>
      </c>
      <c r="AG132" s="1084"/>
      <c r="AH132" s="1084"/>
      <c r="AI132" s="1084"/>
      <c r="AJ132" s="1085"/>
      <c r="AK132" s="1086">
        <v>6.8457894970000002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7.9</v>
      </c>
      <c r="AB133" s="1067"/>
      <c r="AC133" s="1067"/>
      <c r="AD133" s="1067"/>
      <c r="AE133" s="1068"/>
      <c r="AF133" s="1066">
        <v>7.4</v>
      </c>
      <c r="AG133" s="1067"/>
      <c r="AH133" s="1067"/>
      <c r="AI133" s="1067"/>
      <c r="AJ133" s="1068"/>
      <c r="AK133" s="1066">
        <v>7.1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iIrc/Err4LwVo4X9uAQEcaY3XdPZqbFzB1K1l44x4icnMSbGYT2lLzHm+3NljzF3XoPNV/Y7EniLiBzbXRHig==" saltValue="jMveyCyzwU77DD2fNRI1y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topLeftCell="A58"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rTVoRyPBrvfFPB+1pz1BoEKQGgo9IoULWSm/IwY49Cv+8ruejjV0WcEw3P4LRVmmMgEt/dDA4Z63ZGc/Il/+VQ==" saltValue="FhsT0PrmvrYfqjs1/3InNg=="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topLeftCell="A23" zoomScale="60" zoomScaleNormal="60"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ZihAxPWTfzGDrS3dxcCiE9ohY6ZOKSSOnX+ozPdC3fpFyUyj0gEAGrVkRsmSHz+p/fY7jhxbXMWDfoc7qRlqw==" saltValue="h8XTMOxL9urOmJYlAdLxVg=="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1" t="s">
        <v>477</v>
      </c>
      <c r="AP7" s="253"/>
      <c r="AQ7" s="254" t="s">
        <v>478</v>
      </c>
      <c r="AR7" s="255"/>
    </row>
    <row r="8" spans="1:46" ht="13.2" x14ac:dyDescent="0.2">
      <c r="A8" s="247"/>
      <c r="AK8" s="256"/>
      <c r="AL8" s="257"/>
      <c r="AM8" s="257"/>
      <c r="AN8" s="258"/>
      <c r="AO8" s="1102"/>
      <c r="AP8" s="259" t="s">
        <v>479</v>
      </c>
      <c r="AQ8" s="260" t="s">
        <v>480</v>
      </c>
      <c r="AR8" s="261" t="s">
        <v>481</v>
      </c>
    </row>
    <row r="9" spans="1:46" ht="13.2" x14ac:dyDescent="0.2">
      <c r="A9" s="247"/>
      <c r="AK9" s="1103" t="s">
        <v>482</v>
      </c>
      <c r="AL9" s="1104"/>
      <c r="AM9" s="1104"/>
      <c r="AN9" s="1105"/>
      <c r="AO9" s="262">
        <v>1052770</v>
      </c>
      <c r="AP9" s="262">
        <v>198899</v>
      </c>
      <c r="AQ9" s="263">
        <v>186275</v>
      </c>
      <c r="AR9" s="264">
        <v>6.8</v>
      </c>
    </row>
    <row r="10" spans="1:46" ht="13.5" customHeight="1" x14ac:dyDescent="0.2">
      <c r="A10" s="247"/>
      <c r="AK10" s="1103" t="s">
        <v>483</v>
      </c>
      <c r="AL10" s="1104"/>
      <c r="AM10" s="1104"/>
      <c r="AN10" s="1105"/>
      <c r="AO10" s="265">
        <v>208435</v>
      </c>
      <c r="AP10" s="265">
        <v>39379</v>
      </c>
      <c r="AQ10" s="266">
        <v>28060</v>
      </c>
      <c r="AR10" s="267">
        <v>40.299999999999997</v>
      </c>
    </row>
    <row r="11" spans="1:46" ht="13.5" customHeight="1" x14ac:dyDescent="0.2">
      <c r="A11" s="247"/>
      <c r="AK11" s="1103" t="s">
        <v>484</v>
      </c>
      <c r="AL11" s="1104"/>
      <c r="AM11" s="1104"/>
      <c r="AN11" s="1105"/>
      <c r="AO11" s="265">
        <v>113250</v>
      </c>
      <c r="AP11" s="265">
        <v>21396</v>
      </c>
      <c r="AQ11" s="266">
        <v>7123</v>
      </c>
      <c r="AR11" s="267">
        <v>200.4</v>
      </c>
    </row>
    <row r="12" spans="1:46" ht="13.5" customHeight="1" x14ac:dyDescent="0.2">
      <c r="A12" s="247"/>
      <c r="AK12" s="1103" t="s">
        <v>485</v>
      </c>
      <c r="AL12" s="1104"/>
      <c r="AM12" s="1104"/>
      <c r="AN12" s="1105"/>
      <c r="AO12" s="265" t="s">
        <v>486</v>
      </c>
      <c r="AP12" s="265" t="s">
        <v>486</v>
      </c>
      <c r="AQ12" s="266">
        <v>57</v>
      </c>
      <c r="AR12" s="267" t="s">
        <v>486</v>
      </c>
    </row>
    <row r="13" spans="1:46" ht="13.5" customHeight="1" x14ac:dyDescent="0.2">
      <c r="A13" s="247"/>
      <c r="AK13" s="1103" t="s">
        <v>487</v>
      </c>
      <c r="AL13" s="1104"/>
      <c r="AM13" s="1104"/>
      <c r="AN13" s="1105"/>
      <c r="AO13" s="265">
        <v>22228</v>
      </c>
      <c r="AP13" s="265">
        <v>4200</v>
      </c>
      <c r="AQ13" s="266">
        <v>6435</v>
      </c>
      <c r="AR13" s="267">
        <v>-34.700000000000003</v>
      </c>
    </row>
    <row r="14" spans="1:46" ht="13.5" customHeight="1" x14ac:dyDescent="0.2">
      <c r="A14" s="247"/>
      <c r="AK14" s="1103" t="s">
        <v>488</v>
      </c>
      <c r="AL14" s="1104"/>
      <c r="AM14" s="1104"/>
      <c r="AN14" s="1105"/>
      <c r="AO14" s="265">
        <v>10608</v>
      </c>
      <c r="AP14" s="265">
        <v>2004</v>
      </c>
      <c r="AQ14" s="266">
        <v>3786</v>
      </c>
      <c r="AR14" s="267">
        <v>-47.1</v>
      </c>
    </row>
    <row r="15" spans="1:46" ht="13.5" customHeight="1" x14ac:dyDescent="0.2">
      <c r="A15" s="247"/>
      <c r="AK15" s="1106" t="s">
        <v>489</v>
      </c>
      <c r="AL15" s="1107"/>
      <c r="AM15" s="1107"/>
      <c r="AN15" s="1108"/>
      <c r="AO15" s="265">
        <v>-56848</v>
      </c>
      <c r="AP15" s="265">
        <v>-10740</v>
      </c>
      <c r="AQ15" s="266">
        <v>-9323</v>
      </c>
      <c r="AR15" s="267">
        <v>15.2</v>
      </c>
    </row>
    <row r="16" spans="1:46" ht="13.2" x14ac:dyDescent="0.2">
      <c r="A16" s="247"/>
      <c r="AK16" s="1106" t="s">
        <v>177</v>
      </c>
      <c r="AL16" s="1107"/>
      <c r="AM16" s="1107"/>
      <c r="AN16" s="1108"/>
      <c r="AO16" s="265">
        <v>1350443</v>
      </c>
      <c r="AP16" s="265">
        <v>255138</v>
      </c>
      <c r="AQ16" s="266">
        <v>222412</v>
      </c>
      <c r="AR16" s="267">
        <v>14.7</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09" t="s">
        <v>494</v>
      </c>
      <c r="AL21" s="1110"/>
      <c r="AM21" s="1110"/>
      <c r="AN21" s="1111"/>
      <c r="AO21" s="277">
        <v>17.190000000000001</v>
      </c>
      <c r="AP21" s="278">
        <v>17.59</v>
      </c>
      <c r="AQ21" s="279">
        <v>-0.4</v>
      </c>
      <c r="AS21" s="280"/>
      <c r="AT21" s="276"/>
    </row>
    <row r="22" spans="1:46" s="248" customFormat="1" ht="13.2" x14ac:dyDescent="0.2">
      <c r="A22" s="276"/>
      <c r="AK22" s="1109" t="s">
        <v>495</v>
      </c>
      <c r="AL22" s="1110"/>
      <c r="AM22" s="1110"/>
      <c r="AN22" s="1111"/>
      <c r="AO22" s="281">
        <v>96.1</v>
      </c>
      <c r="AP22" s="282">
        <v>95.9</v>
      </c>
      <c r="AQ22" s="283">
        <v>0.2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1" t="s">
        <v>477</v>
      </c>
      <c r="AP30" s="253"/>
      <c r="AQ30" s="254" t="s">
        <v>478</v>
      </c>
      <c r="AR30" s="255"/>
    </row>
    <row r="31" spans="1:46" ht="13.2" x14ac:dyDescent="0.2">
      <c r="A31" s="247"/>
      <c r="AK31" s="256"/>
      <c r="AL31" s="257"/>
      <c r="AM31" s="257"/>
      <c r="AN31" s="258"/>
      <c r="AO31" s="1102"/>
      <c r="AP31" s="259" t="s">
        <v>479</v>
      </c>
      <c r="AQ31" s="260" t="s">
        <v>480</v>
      </c>
      <c r="AR31" s="261" t="s">
        <v>481</v>
      </c>
    </row>
    <row r="32" spans="1:46" ht="27" customHeight="1" x14ac:dyDescent="0.2">
      <c r="A32" s="247"/>
      <c r="AK32" s="1117" t="s">
        <v>499</v>
      </c>
      <c r="AL32" s="1118"/>
      <c r="AM32" s="1118"/>
      <c r="AN32" s="1119"/>
      <c r="AO32" s="291">
        <v>802725</v>
      </c>
      <c r="AP32" s="291">
        <v>151658</v>
      </c>
      <c r="AQ32" s="292">
        <v>124581</v>
      </c>
      <c r="AR32" s="293">
        <v>21.7</v>
      </c>
    </row>
    <row r="33" spans="1:46" ht="13.5" customHeight="1" x14ac:dyDescent="0.2">
      <c r="A33" s="247"/>
      <c r="AK33" s="1117" t="s">
        <v>500</v>
      </c>
      <c r="AL33" s="1118"/>
      <c r="AM33" s="1118"/>
      <c r="AN33" s="1119"/>
      <c r="AO33" s="291" t="s">
        <v>486</v>
      </c>
      <c r="AP33" s="291" t="s">
        <v>486</v>
      </c>
      <c r="AQ33" s="292">
        <v>76</v>
      </c>
      <c r="AR33" s="293" t="s">
        <v>486</v>
      </c>
    </row>
    <row r="34" spans="1:46" ht="27" customHeight="1" x14ac:dyDescent="0.2">
      <c r="A34" s="247"/>
      <c r="AK34" s="1117" t="s">
        <v>501</v>
      </c>
      <c r="AL34" s="1118"/>
      <c r="AM34" s="1118"/>
      <c r="AN34" s="1119"/>
      <c r="AO34" s="291" t="s">
        <v>486</v>
      </c>
      <c r="AP34" s="291" t="s">
        <v>486</v>
      </c>
      <c r="AQ34" s="292">
        <v>163</v>
      </c>
      <c r="AR34" s="293" t="s">
        <v>486</v>
      </c>
    </row>
    <row r="35" spans="1:46" ht="27" customHeight="1" x14ac:dyDescent="0.2">
      <c r="A35" s="247"/>
      <c r="AK35" s="1117" t="s">
        <v>502</v>
      </c>
      <c r="AL35" s="1118"/>
      <c r="AM35" s="1118"/>
      <c r="AN35" s="1119"/>
      <c r="AO35" s="291">
        <v>251641</v>
      </c>
      <c r="AP35" s="291">
        <v>47542</v>
      </c>
      <c r="AQ35" s="292">
        <v>24428</v>
      </c>
      <c r="AR35" s="293">
        <v>94.6</v>
      </c>
    </row>
    <row r="36" spans="1:46" ht="27" customHeight="1" x14ac:dyDescent="0.2">
      <c r="A36" s="247"/>
      <c r="AK36" s="1117" t="s">
        <v>503</v>
      </c>
      <c r="AL36" s="1118"/>
      <c r="AM36" s="1118"/>
      <c r="AN36" s="1119"/>
      <c r="AO36" s="291">
        <v>59678</v>
      </c>
      <c r="AP36" s="291">
        <v>11275</v>
      </c>
      <c r="AQ36" s="292">
        <v>4294</v>
      </c>
      <c r="AR36" s="293">
        <v>162.6</v>
      </c>
    </row>
    <row r="37" spans="1:46" ht="13.5" customHeight="1" x14ac:dyDescent="0.2">
      <c r="A37" s="247"/>
      <c r="AK37" s="1117" t="s">
        <v>504</v>
      </c>
      <c r="AL37" s="1118"/>
      <c r="AM37" s="1118"/>
      <c r="AN37" s="1119"/>
      <c r="AO37" s="291">
        <v>4984</v>
      </c>
      <c r="AP37" s="291">
        <v>942</v>
      </c>
      <c r="AQ37" s="292">
        <v>880</v>
      </c>
      <c r="AR37" s="293">
        <v>7</v>
      </c>
    </row>
    <row r="38" spans="1:46" ht="27" customHeight="1" x14ac:dyDescent="0.2">
      <c r="A38" s="247"/>
      <c r="AK38" s="1120" t="s">
        <v>505</v>
      </c>
      <c r="AL38" s="1121"/>
      <c r="AM38" s="1121"/>
      <c r="AN38" s="1122"/>
      <c r="AO38" s="294">
        <v>40</v>
      </c>
      <c r="AP38" s="294">
        <v>8</v>
      </c>
      <c r="AQ38" s="295">
        <v>22</v>
      </c>
      <c r="AR38" s="283">
        <v>-63.6</v>
      </c>
      <c r="AS38" s="290"/>
    </row>
    <row r="39" spans="1:46" ht="13.2" x14ac:dyDescent="0.2">
      <c r="A39" s="247"/>
      <c r="AK39" s="1120" t="s">
        <v>506</v>
      </c>
      <c r="AL39" s="1121"/>
      <c r="AM39" s="1121"/>
      <c r="AN39" s="1122"/>
      <c r="AO39" s="291" t="s">
        <v>486</v>
      </c>
      <c r="AP39" s="291" t="s">
        <v>486</v>
      </c>
      <c r="AQ39" s="292">
        <v>-5293</v>
      </c>
      <c r="AR39" s="293" t="s">
        <v>486</v>
      </c>
      <c r="AS39" s="290"/>
    </row>
    <row r="40" spans="1:46" ht="27" customHeight="1" x14ac:dyDescent="0.2">
      <c r="A40" s="247"/>
      <c r="AK40" s="1117" t="s">
        <v>507</v>
      </c>
      <c r="AL40" s="1118"/>
      <c r="AM40" s="1118"/>
      <c r="AN40" s="1119"/>
      <c r="AO40" s="291">
        <v>-871428</v>
      </c>
      <c r="AP40" s="291">
        <v>-164638</v>
      </c>
      <c r="AQ40" s="292">
        <v>-99375</v>
      </c>
      <c r="AR40" s="293">
        <v>65.7</v>
      </c>
      <c r="AS40" s="290"/>
    </row>
    <row r="41" spans="1:46" ht="13.2" x14ac:dyDescent="0.2">
      <c r="A41" s="247"/>
      <c r="AK41" s="1123" t="s">
        <v>287</v>
      </c>
      <c r="AL41" s="1124"/>
      <c r="AM41" s="1124"/>
      <c r="AN41" s="1125"/>
      <c r="AO41" s="291">
        <v>247640</v>
      </c>
      <c r="AP41" s="291">
        <v>46786</v>
      </c>
      <c r="AQ41" s="292">
        <v>49775</v>
      </c>
      <c r="AR41" s="293">
        <v>-6</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12" t="s">
        <v>477</v>
      </c>
      <c r="AN49" s="1114" t="s">
        <v>510</v>
      </c>
      <c r="AO49" s="1115"/>
      <c r="AP49" s="1115"/>
      <c r="AQ49" s="1115"/>
      <c r="AR49" s="1116"/>
    </row>
    <row r="50" spans="1:44" ht="13.2" x14ac:dyDescent="0.2">
      <c r="A50" s="247"/>
      <c r="AK50" s="305"/>
      <c r="AL50" s="306"/>
      <c r="AM50" s="1113"/>
      <c r="AN50" s="307" t="s">
        <v>511</v>
      </c>
      <c r="AO50" s="308" t="s">
        <v>512</v>
      </c>
      <c r="AP50" s="309" t="s">
        <v>513</v>
      </c>
      <c r="AQ50" s="310" t="s">
        <v>514</v>
      </c>
      <c r="AR50" s="311" t="s">
        <v>515</v>
      </c>
    </row>
    <row r="51" spans="1:44" ht="13.2" x14ac:dyDescent="0.2">
      <c r="A51" s="247"/>
      <c r="AK51" s="303" t="s">
        <v>516</v>
      </c>
      <c r="AL51" s="304"/>
      <c r="AM51" s="312">
        <v>2548814</v>
      </c>
      <c r="AN51" s="313">
        <v>433915</v>
      </c>
      <c r="AO51" s="314">
        <v>152.30000000000001</v>
      </c>
      <c r="AP51" s="315">
        <v>200194</v>
      </c>
      <c r="AQ51" s="316">
        <v>5.2</v>
      </c>
      <c r="AR51" s="317">
        <v>147.1</v>
      </c>
    </row>
    <row r="52" spans="1:44" ht="13.2" x14ac:dyDescent="0.2">
      <c r="A52" s="247"/>
      <c r="AK52" s="318"/>
      <c r="AL52" s="319" t="s">
        <v>517</v>
      </c>
      <c r="AM52" s="320">
        <v>1773655</v>
      </c>
      <c r="AN52" s="321">
        <v>301950</v>
      </c>
      <c r="AO52" s="322">
        <v>199.3</v>
      </c>
      <c r="AP52" s="323">
        <v>106422</v>
      </c>
      <c r="AQ52" s="324">
        <v>20.100000000000001</v>
      </c>
      <c r="AR52" s="325">
        <v>179.2</v>
      </c>
    </row>
    <row r="53" spans="1:44" ht="13.2" x14ac:dyDescent="0.2">
      <c r="A53" s="247"/>
      <c r="AK53" s="303" t="s">
        <v>518</v>
      </c>
      <c r="AL53" s="304"/>
      <c r="AM53" s="312">
        <v>2253000</v>
      </c>
      <c r="AN53" s="313">
        <v>392167</v>
      </c>
      <c r="AO53" s="314">
        <v>-9.6</v>
      </c>
      <c r="AP53" s="315">
        <v>196914</v>
      </c>
      <c r="AQ53" s="316">
        <v>-1.6</v>
      </c>
      <c r="AR53" s="317">
        <v>-8</v>
      </c>
    </row>
    <row r="54" spans="1:44" ht="13.2" x14ac:dyDescent="0.2">
      <c r="A54" s="247"/>
      <c r="AK54" s="318"/>
      <c r="AL54" s="319" t="s">
        <v>517</v>
      </c>
      <c r="AM54" s="320">
        <v>1608466</v>
      </c>
      <c r="AN54" s="321">
        <v>279977</v>
      </c>
      <c r="AO54" s="322">
        <v>-7.3</v>
      </c>
      <c r="AP54" s="323">
        <v>98966</v>
      </c>
      <c r="AQ54" s="324">
        <v>-7</v>
      </c>
      <c r="AR54" s="325">
        <v>-0.3</v>
      </c>
    </row>
    <row r="55" spans="1:44" ht="13.2" x14ac:dyDescent="0.2">
      <c r="A55" s="247"/>
      <c r="AK55" s="303" t="s">
        <v>519</v>
      </c>
      <c r="AL55" s="304"/>
      <c r="AM55" s="312">
        <v>3357813</v>
      </c>
      <c r="AN55" s="313">
        <v>598861</v>
      </c>
      <c r="AO55" s="314">
        <v>52.7</v>
      </c>
      <c r="AP55" s="315">
        <v>204757</v>
      </c>
      <c r="AQ55" s="316">
        <v>4</v>
      </c>
      <c r="AR55" s="317">
        <v>48.7</v>
      </c>
    </row>
    <row r="56" spans="1:44" ht="13.2" x14ac:dyDescent="0.2">
      <c r="A56" s="247"/>
      <c r="AK56" s="318"/>
      <c r="AL56" s="319" t="s">
        <v>517</v>
      </c>
      <c r="AM56" s="320">
        <v>2943083</v>
      </c>
      <c r="AN56" s="321">
        <v>524894</v>
      </c>
      <c r="AO56" s="322">
        <v>87.5</v>
      </c>
      <c r="AP56" s="323">
        <v>106071</v>
      </c>
      <c r="AQ56" s="324">
        <v>7.2</v>
      </c>
      <c r="AR56" s="325">
        <v>80.3</v>
      </c>
    </row>
    <row r="57" spans="1:44" ht="13.2" x14ac:dyDescent="0.2">
      <c r="A57" s="247"/>
      <c r="AK57" s="303" t="s">
        <v>520</v>
      </c>
      <c r="AL57" s="304"/>
      <c r="AM57" s="312">
        <v>1716374</v>
      </c>
      <c r="AN57" s="313">
        <v>315916</v>
      </c>
      <c r="AO57" s="314">
        <v>-47.2</v>
      </c>
      <c r="AP57" s="315">
        <v>194971</v>
      </c>
      <c r="AQ57" s="316">
        <v>-4.8</v>
      </c>
      <c r="AR57" s="317">
        <v>-42.4</v>
      </c>
    </row>
    <row r="58" spans="1:44" ht="13.2" x14ac:dyDescent="0.2">
      <c r="A58" s="247"/>
      <c r="AK58" s="318"/>
      <c r="AL58" s="319" t="s">
        <v>517</v>
      </c>
      <c r="AM58" s="320">
        <v>1512756</v>
      </c>
      <c r="AN58" s="321">
        <v>278438</v>
      </c>
      <c r="AO58" s="322">
        <v>-47</v>
      </c>
      <c r="AP58" s="323">
        <v>105966</v>
      </c>
      <c r="AQ58" s="324">
        <v>-0.1</v>
      </c>
      <c r="AR58" s="325">
        <v>-46.9</v>
      </c>
    </row>
    <row r="59" spans="1:44" ht="13.2" x14ac:dyDescent="0.2">
      <c r="A59" s="247"/>
      <c r="AK59" s="303" t="s">
        <v>521</v>
      </c>
      <c r="AL59" s="304"/>
      <c r="AM59" s="312">
        <v>808061</v>
      </c>
      <c r="AN59" s="313">
        <v>152666</v>
      </c>
      <c r="AO59" s="314">
        <v>-51.7</v>
      </c>
      <c r="AP59" s="315">
        <v>224172</v>
      </c>
      <c r="AQ59" s="316">
        <v>15</v>
      </c>
      <c r="AR59" s="317">
        <v>-66.7</v>
      </c>
    </row>
    <row r="60" spans="1:44" ht="13.2" x14ac:dyDescent="0.2">
      <c r="A60" s="247"/>
      <c r="AK60" s="318"/>
      <c r="AL60" s="319" t="s">
        <v>517</v>
      </c>
      <c r="AM60" s="320">
        <v>561154</v>
      </c>
      <c r="AN60" s="321">
        <v>106018</v>
      </c>
      <c r="AO60" s="322">
        <v>-61.9</v>
      </c>
      <c r="AP60" s="323">
        <v>117611</v>
      </c>
      <c r="AQ60" s="324">
        <v>11</v>
      </c>
      <c r="AR60" s="325">
        <v>-72.900000000000006</v>
      </c>
    </row>
    <row r="61" spans="1:44" ht="13.2" x14ac:dyDescent="0.2">
      <c r="A61" s="247"/>
      <c r="AK61" s="303" t="s">
        <v>522</v>
      </c>
      <c r="AL61" s="326"/>
      <c r="AM61" s="312">
        <v>2136812</v>
      </c>
      <c r="AN61" s="313">
        <v>378705</v>
      </c>
      <c r="AO61" s="314">
        <v>19.3</v>
      </c>
      <c r="AP61" s="315">
        <v>204202</v>
      </c>
      <c r="AQ61" s="327">
        <v>3.6</v>
      </c>
      <c r="AR61" s="317">
        <v>15.7</v>
      </c>
    </row>
    <row r="62" spans="1:44" ht="13.2" x14ac:dyDescent="0.2">
      <c r="A62" s="247"/>
      <c r="AK62" s="318"/>
      <c r="AL62" s="319" t="s">
        <v>517</v>
      </c>
      <c r="AM62" s="320">
        <v>1679823</v>
      </c>
      <c r="AN62" s="321">
        <v>298255</v>
      </c>
      <c r="AO62" s="322">
        <v>34.1</v>
      </c>
      <c r="AP62" s="323">
        <v>107007</v>
      </c>
      <c r="AQ62" s="324">
        <v>6.2</v>
      </c>
      <c r="AR62" s="325">
        <v>27.9</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G3cU2c4hNTep0tFWErOgpGZAouCCU7LoPgCg0njcnxHpZOayJONQSWKCteLx2RI2rzyAuVWlOUQlZ0nHs5J0qg==" saltValue="+LRf+WTcthyu9eWAS7RWb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topLeftCell="A97" workbookViewId="0">
      <selection activeCell="B1" sqref="B1:DI1"/>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4JSuV4U9UH7YYOE27i0cnJ0hY9qAfitBImg+Z1/y8rDrmmCbUl4TYII8nCt7dcrhOW+Zm7V8rYplFe7okeKl4g==" saltValue="jahnvPPbo6lSjvESF0M8f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workbookViewId="0">
      <selection activeCell="B1" sqref="B1:DI1"/>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tLZ9ixe+o+ubWAheiSRoBqUq9rQ4b3LRFh/yv+QcmOyBu4bzWRrG+/Sf/r4kjT6KKRtEsiycupunxlf5PUMCiw==" saltValue="SFGfcSQZU5FC4gfWplzp0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topLeftCell="E40" workbookViewId="0">
      <selection activeCell="B1" sqref="B1:DI1"/>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20.6</v>
      </c>
      <c r="G47" s="12">
        <v>18.899999999999999</v>
      </c>
      <c r="H47" s="12">
        <v>18.559999999999999</v>
      </c>
      <c r="I47" s="12">
        <v>21.7</v>
      </c>
      <c r="J47" s="13">
        <v>20.39</v>
      </c>
    </row>
    <row r="48" spans="2:10" ht="57.75" customHeight="1" x14ac:dyDescent="0.2">
      <c r="B48" s="14"/>
      <c r="C48" s="1128" t="s">
        <v>4</v>
      </c>
      <c r="D48" s="1128"/>
      <c r="E48" s="1129"/>
      <c r="F48" s="15">
        <v>14.52</v>
      </c>
      <c r="G48" s="16">
        <v>6.47</v>
      </c>
      <c r="H48" s="16">
        <v>13.3</v>
      </c>
      <c r="I48" s="16">
        <v>3.53</v>
      </c>
      <c r="J48" s="17">
        <v>7.23</v>
      </c>
    </row>
    <row r="49" spans="2:10" ht="57.75" customHeight="1" thickBot="1" x14ac:dyDescent="0.25">
      <c r="B49" s="18"/>
      <c r="C49" s="1130" t="s">
        <v>5</v>
      </c>
      <c r="D49" s="1130"/>
      <c r="E49" s="1131"/>
      <c r="F49" s="19">
        <v>6.09</v>
      </c>
      <c r="G49" s="20" t="s">
        <v>529</v>
      </c>
      <c r="H49" s="20">
        <v>14.12</v>
      </c>
      <c r="I49" s="20" t="s">
        <v>530</v>
      </c>
      <c r="J49" s="21">
        <v>5.9</v>
      </c>
    </row>
    <row r="50" spans="2:10" ht="13.2" x14ac:dyDescent="0.2"/>
  </sheetData>
  <sheetProtection algorithmName="SHA-512" hashValue="hZxaznA8UP+j78QFpSJG5u9TYW8kSif2MG43P9cRaZ9hzgb4D/Tb/GKN/ePn3iyiGmKmIsLNrjxZvFUSlO9Pzw==" saltValue="iwbpuA4F2aAD5u3lJDER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及川 脩</cp:lastModifiedBy>
  <cp:lastPrinted>2026-03-18T03:12:45Z</cp:lastPrinted>
  <dcterms:created xsi:type="dcterms:W3CDTF">2026-02-23T04:31:39Z</dcterms:created>
  <dcterms:modified xsi:type="dcterms:W3CDTF">2026-03-19T02:31:31Z</dcterms:modified>
  <cp:category/>
</cp:coreProperties>
</file>