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S:\非共有\02総務\12総務\23財政\財政\25財政情報開示\R4決算\061002_【報告・県市町村課】令和４年度財政状況資料集の公表について\"/>
    </mc:Choice>
  </mc:AlternateContent>
  <xr:revisionPtr revIDLastSave="0" documentId="13_ncr:1_{5D9F4291-E7FA-42D6-A7F4-E5E1F9387992}" xr6:coauthVersionLast="47" xr6:coauthVersionMax="47" xr10:uidLastSave="{00000000-0000-0000-0000-000000000000}"/>
  <bookViews>
    <workbookView xWindow="28680" yWindow="-120" windowWidth="29040" windowHeight="18240" tabRatio="8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AM34" i="10"/>
  <c r="AM35" i="10" s="1"/>
  <c r="BE34" i="10" s="1"/>
  <c r="BW34" i="10" l="1"/>
  <c r="BW35" i="10" s="1"/>
  <c r="BW36" i="10" s="1"/>
  <c r="BW37" i="10" s="1"/>
  <c r="BW38" i="10" s="1"/>
  <c r="BW39" i="10" s="1"/>
  <c r="BW40" i="10" s="1"/>
  <c r="CO34" i="10" s="1"/>
  <c r="CO35" i="10" s="1"/>
  <c r="CO36" i="10" s="1"/>
  <c r="CO37" i="10" s="1"/>
</calcChain>
</file>

<file path=xl/sharedStrings.xml><?xml version="1.0" encoding="utf-8"?>
<sst xmlns="http://schemas.openxmlformats.org/spreadsheetml/2006/main" count="1100" uniqueCount="596">
  <si>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</si>
  <si>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</si>
  <si>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</si>
  <si>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</si>
  <si>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</si>
  <si>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</si>
  <si>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</si>
  <si>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</si>
  <si>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</si>
  <si>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</si>
  <si>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</si>
  <si>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</si>
  <si>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</si>
  <si>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</si>
  <si>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</si>
  <si>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</si>
  <si>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</si>
  <si>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</si>
  <si>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</si>
  <si>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</si>
  <si>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</si>
  <si>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</si>
  <si>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</si>
  <si>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</si>
  <si>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</si>
  <si>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</si>
  <si>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</si>
  <si>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</si>
  <si>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</si>
  <si>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</si>
  <si>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</si>
  <si>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</si>
  <si>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</si>
  <si>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</si>
  <si>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</si>
  <si>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</si>
  <si>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</si>
  <si>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</si>
  <si>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</si>
  <si>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</si>
  <si>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</si>
  <si>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</si>
  <si>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</si>
  <si>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</si>
  <si>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</si>
  <si>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</si>
  <si>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</si>
  <si>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</si>
  <si>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</si>
  <si>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</si>
  <si>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</si>
  <si>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</si>
  <si>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</si>
  <si>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</si>
  <si>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</si>
  <si>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</si>
  <si>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</si>
  <si>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</si>
  <si>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</si>
  <si>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</si>
  <si>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</si>
  <si>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</si>
  <si>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</si>
  <si>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</si>
  <si>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</si>
  <si>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</si>
  <si>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</si>
  <si>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</si>
  <si>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</si>
  <si>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</si>
  <si>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</si>
  <si>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</si>
  <si>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</si>
  <si>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</si>
  <si>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</si>
  <si>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</si>
  <si>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</si>
  <si>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</si>
  <si>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</si>
  <si>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</si>
  <si>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</si>
  <si>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</si>
  <si>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</si>
  <si>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</si>
  <si>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</si>
  <si>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</si>
  <si>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Ⅱ－０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</si>
  <si>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</si>
  <si>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</si>
  <si>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</si>
  <si>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</si>
  <si>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</si>
  <si>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</si>
  <si>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</si>
  <si>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</si>
  <si>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</si>
  <si>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</si>
  <si>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</si>
  <si>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</si>
  <si>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葛巻町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</si>
  <si>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</si>
  <si>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</si>
  <si>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</si>
  <si>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</si>
  <si>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</si>
  <si>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</si>
  <si>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</si>
  <si>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</si>
  <si>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</si>
  <si>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</si>
  <si>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</si>
  <si>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</si>
  <si>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</si>
  <si>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</si>
  <si>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</si>
  <si>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</si>
  <si>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</si>
  <si>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</si>
  <si>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</si>
  <si>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</si>
  <si>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</si>
  <si>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</si>
  <si>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</si>
  <si>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</si>
  <si>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</si>
  <si>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</si>
  <si>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</si>
  <si>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</si>
  <si>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</si>
  <si>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</si>
  <si>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</si>
  <si>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</si>
  <si>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</si>
  <si>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</si>
  <si>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</si>
  <si>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</si>
  <si>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</si>
  <si>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</si>
  <si>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</si>
  <si>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</si>
  <si>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</si>
  <si>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</si>
  <si>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</si>
  <si>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</si>
  <si>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</si>
  <si>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</si>
  <si>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</si>
  <si>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</si>
  <si>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</si>
  <si>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</si>
  <si>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</si>
  <si>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</si>
  <si>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</si>
  <si>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</si>
  <si>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</si>
  <si>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</si>
  <si>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</si>
  <si>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</si>
  <si>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</si>
  <si>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</si>
  <si>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</si>
  <si>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</si>
  <si>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</si>
  <si>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</si>
  <si>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</si>
  <si>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</si>
  <si>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</si>
  <si>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</si>
  <si>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</si>
  <si>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</si>
  <si>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</si>
  <si>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</si>
  <si>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</si>
  <si>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</si>
  <si>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</si>
  <si>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</si>
  <si>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</si>
  <si>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</si>
  <si>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</si>
  <si>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</si>
  <si>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</si>
  <si>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</si>
  <si>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</si>
  <si>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</si>
  <si>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</si>
  <si>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</si>
  <si>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</si>
  <si>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</si>
  <si>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</si>
  <si>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</si>
  <si>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</si>
  <si>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</si>
  <si>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</si>
  <si>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</si>
  <si>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</si>
  <si>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</si>
  <si>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</si>
  <si>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</si>
  <si>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</si>
  <si>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</si>
  <si>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</si>
  <si>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</si>
  <si>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</si>
  <si>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</si>
  <si>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</si>
  <si>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</si>
  <si>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</si>
  <si>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</si>
  <si>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</si>
  <si>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</si>
  <si>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</si>
  <si>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</si>
  <si>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</si>
  <si>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岩手県葛巻町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</si>
  <si>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</si>
  <si>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</si>
  <si>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</si>
  <si>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</si>
  <si>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</si>
  <si>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</si>
  <si>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</si>
  <si>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</si>
  <si>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</si>
  <si>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</si>
  <si>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</si>
  <si>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</si>
  <si>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</si>
  <si>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</si>
  <si>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</si>
  <si>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</si>
  <si>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</si>
  <si>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</si>
  <si>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</si>
  <si>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</si>
  <si>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</si>
  <si>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</si>
  <si>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</si>
  <si>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</si>
  <si>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</si>
  <si>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</si>
  <si>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</si>
  <si>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</si>
  <si>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</si>
  <si>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</si>
  <si>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</si>
  <si>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</si>
  <si>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</si>
  <si>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</si>
  <si>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</si>
  <si>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</si>
  <si>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</si>
  <si>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</si>
  <si>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</si>
  <si>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</si>
  <si>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</si>
  <si>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</si>
  <si>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</si>
  <si>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</si>
  <si>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</si>
  <si>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</si>
  <si>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</si>
  <si>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</si>
  <si>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</si>
  <si>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</si>
  <si>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</si>
  <si>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</si>
  <si>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</si>
  <si>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</si>
  <si>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</si>
  <si>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</si>
  <si>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</si>
  <si>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</si>
  <si>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</si>
  <si>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</si>
  <si>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</si>
  <si>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</si>
  <si>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</si>
  <si>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</si>
  <si>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</si>
  <si>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</si>
  <si>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</si>
  <si>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</si>
  <si>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</si>
  <si>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</si>
  <si>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</si>
  <si>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</si>
  <si>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</si>
  <si>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</si>
  <si>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</si>
  <si>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</si>
  <si>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</si>
  <si>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</si>
  <si>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</si>
  <si>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</si>
  <si>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</si>
  <si>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</si>
  <si>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</si>
  <si>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</si>
  <si>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</si>
  <si>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</si>
  <si>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</si>
  <si>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</si>
  <si>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</si>
  <si>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</si>
  <si>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</si>
  <si>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</si>
  <si>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</si>
  <si>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</si>
  <si>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</si>
  <si>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</si>
  <si>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</si>
  <si>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</si>
  <si>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</si>
  <si>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</si>
  <si>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</si>
  <si>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</si>
  <si>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</si>
  <si>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</si>
  <si>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</si>
  <si>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</si>
  <si>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</si>
  <si>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</si>
  <si>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</si>
  <si>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</si>
  <si>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</si>
  <si>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</si>
  <si>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</si>
  <si>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</si>
  <si>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</si>
  <si>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</si>
  <si>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</si>
  <si>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</si>
  <si>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</si>
  <si>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</si>
  <si>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</si>
  <si>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</si>
  <si>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</si>
  <si>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</si>
  <si>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</si>
  <si>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</si>
  <si>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</si>
  <si>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</si>
  <si>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</si>
  <si>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</si>
  <si>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</si>
  <si>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</si>
  <si>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</si>
  <si>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</si>
  <si>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</si>
  <si>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</si>
  <si>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</si>
  <si>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</si>
  <si>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</si>
  <si>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</si>
  <si>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</si>
  <si>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</si>
  <si>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</si>
  <si>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</si>
  <si>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</si>
  <si>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</si>
  <si>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</si>
  <si>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</si>
  <si>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</si>
  <si>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</si>
  <si>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</si>
  <si>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</si>
  <si>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岩手県葛巻町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</si>
  <si>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</si>
  <si>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</si>
  <si>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</si>
  <si>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</si>
  <si>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</si>
  <si>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</si>
  <si>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</si>
  <si>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</si>
  <si>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</si>
  <si>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</si>
  <si>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</si>
  <si>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</si>
  <si>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</si>
  <si>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</si>
  <si>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</si>
  <si>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</si>
  <si>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</si>
  <si>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</si>
  <si>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</si>
  <si>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</si>
  <si>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</si>
  <si>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</si>
  <si>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</si>
  <si>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</si>
  <si>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</si>
  <si>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</si>
  <si>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</si>
  <si>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</si>
  <si>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</si>
  <si>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</si>
  <si>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</si>
  <si>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</si>
  <si>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</si>
  <si>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</si>
  <si>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後期高齢者医療事業特別会計</t>
    <phoneticPr fontId="5"/>
  </si>
  <si>
    <t>国民健康保険病院事業会計</t>
    <phoneticPr fontId="5"/>
  </si>
  <si>
    <t>法適用企業</t>
    <phoneticPr fontId="5"/>
  </si>
  <si>
    <t>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</si>
  <si>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</si>
  <si>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</si>
  <si>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</si>
  <si>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</si>
  <si>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</si>
  <si>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</si>
  <si>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</si>
  <si>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</si>
  <si>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</si>
  <si>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</si>
  <si>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</si>
  <si>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</si>
  <si>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</si>
  <si>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</si>
  <si>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</si>
  <si>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</si>
  <si>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</si>
  <si>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</si>
  <si>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</si>
  <si>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</si>
  <si>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</si>
  <si>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</si>
  <si>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</si>
  <si>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</si>
  <si>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</si>
  <si>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</si>
  <si>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</si>
  <si>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</si>
  <si>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</si>
  <si>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</si>
  <si>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</si>
  <si>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</si>
  <si>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</si>
  <si>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</si>
  <si>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</si>
  <si>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</si>
  <si>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</si>
  <si>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</si>
  <si>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</si>
  <si>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</si>
  <si>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</si>
  <si>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</si>
  <si>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</si>
  <si>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</si>
  <si>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</si>
  <si>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</si>
  <si>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</si>
  <si>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</si>
  <si>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</si>
  <si>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</si>
  <si>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</si>
  <si>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</si>
  <si>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</si>
  <si>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</si>
  <si>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</si>
  <si>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</si>
  <si>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国民健康保険病院事業会計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</si>
  <si>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</si>
  <si>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</si>
  <si>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</si>
  <si>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</si>
  <si>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</si>
  <si>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</si>
  <si>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</si>
  <si>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</si>
  <si>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</si>
  <si>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</si>
  <si>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</si>
  <si>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</si>
  <si>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</si>
  <si>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</si>
  <si>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</si>
  <si>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</si>
  <si>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</si>
  <si>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</si>
  <si>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</si>
  <si>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</si>
  <si>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</si>
  <si>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</si>
  <si>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</si>
  <si>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</si>
  <si>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</si>
  <si>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</si>
  <si>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</si>
  <si>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</si>
  <si>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</si>
  <si>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</si>
  <si>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</si>
  <si>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</si>
  <si>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</si>
  <si>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</si>
  <si>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</si>
  <si>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</si>
  <si>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</si>
  <si>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</si>
  <si>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</si>
  <si>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</si>
  <si>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</si>
  <si>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</si>
  <si>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</si>
  <si>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</si>
  <si>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</si>
  <si>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</si>
  <si>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</si>
  <si>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</si>
  <si>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</si>
  <si>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</si>
  <si>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</si>
  <si>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</si>
  <si>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</si>
  <si>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</si>
  <si>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</si>
  <si>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</si>
  <si>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</si>
  <si>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</si>
  <si>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</si>
  <si>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</si>
  <si>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</si>
  <si>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</si>
  <si>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</si>
  <si>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</si>
  <si>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</si>
  <si>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</si>
  <si>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</si>
  <si>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</si>
  <si>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</si>
  <si>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</si>
  <si>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</si>
  <si>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</si>
  <si>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</si>
  <si>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</si>
  <si>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</si>
  <si>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</si>
  <si>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</si>
  <si>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</si>
  <si>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</si>
  <si>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</si>
  <si>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</si>
  <si>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</si>
  <si>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</si>
  <si>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</si>
  <si>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</si>
  <si>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</si>
  <si>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</si>
  <si>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</si>
  <si>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</si>
  <si>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</si>
  <si>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2.85</t>
  </si>
  <si>
    <t>▲ 0.68</t>
  </si>
  <si>
    <t>国民健康保険病院事業会計</t>
  </si>
  <si>
    <t>一般会計</t>
  </si>
  <si>
    <t>水道事業会計</t>
  </si>
  <si>
    <t>国民健康保険事業勘定特別会計</t>
  </si>
  <si>
    <t>農業集落排水事業特別会計</t>
  </si>
  <si>
    <t>後期高齢者医療事業特別会計</t>
  </si>
  <si>
    <t>その他会計（赤字）</t>
  </si>
  <si>
    <t>その他会計（黒字）</t>
  </si>
  <si>
    <t>（百万円）</t>
    <phoneticPr fontId="5"/>
  </si>
  <si>
    <t>H30</t>
    <phoneticPr fontId="5"/>
  </si>
  <si>
    <t>R01</t>
    <phoneticPr fontId="5"/>
  </si>
  <si>
    <t>R02</t>
    <phoneticPr fontId="5"/>
  </si>
  <si>
    <t>R03</t>
    <phoneticPr fontId="5"/>
  </si>
  <si>
    <t>R04</t>
    <phoneticPr fontId="5"/>
  </si>
  <si>
    <t>（社）葛巻町畜産開発公社</t>
    <rPh sb="1" eb="2">
      <t>シャ</t>
    </rPh>
    <rPh sb="3" eb="6">
      <t>クズマキマチ</t>
    </rPh>
    <rPh sb="6" eb="8">
      <t>チクサン</t>
    </rPh>
    <rPh sb="8" eb="10">
      <t>カイハツ</t>
    </rPh>
    <rPh sb="10" eb="12">
      <t>コウシャ</t>
    </rPh>
    <phoneticPr fontId="27"/>
  </si>
  <si>
    <t>-</t>
    <phoneticPr fontId="2"/>
  </si>
  <si>
    <t>(株)岩手くずまきワイン</t>
    <phoneticPr fontId="2"/>
  </si>
  <si>
    <t>葛巻町森林組合</t>
    <phoneticPr fontId="2"/>
  </si>
  <si>
    <t>(株)グリーンテージくずまき</t>
    <phoneticPr fontId="27"/>
  </si>
  <si>
    <t>岩手県市町村総合事務組合（一般会計）</t>
    <rPh sb="0" eb="3">
      <t>イワテケン</t>
    </rPh>
    <rPh sb="3" eb="6">
      <t>シチョウソン</t>
    </rPh>
    <rPh sb="6" eb="8">
      <t>ソウゴウ</t>
    </rPh>
    <rPh sb="8" eb="10">
      <t>ジム</t>
    </rPh>
    <rPh sb="10" eb="12">
      <t>クミアイ</t>
    </rPh>
    <rPh sb="13" eb="15">
      <t>イッパン</t>
    </rPh>
    <rPh sb="15" eb="17">
      <t>カイケイ</t>
    </rPh>
    <phoneticPr fontId="5"/>
  </si>
  <si>
    <t>岩手県市町村総合事務組合（特別会計）</t>
    <rPh sb="0" eb="3">
      <t>イワテケン</t>
    </rPh>
    <rPh sb="3" eb="6">
      <t>シチョウソン</t>
    </rPh>
    <rPh sb="6" eb="8">
      <t>ソウゴウ</t>
    </rPh>
    <rPh sb="8" eb="10">
      <t>ジム</t>
    </rPh>
    <rPh sb="10" eb="12">
      <t>クミアイ</t>
    </rPh>
    <rPh sb="13" eb="17">
      <t>トクベツカイケイ</t>
    </rPh>
    <phoneticPr fontId="5"/>
  </si>
  <si>
    <t>盛岡北部行政事務組合（一般会計）</t>
    <rPh sb="0" eb="2">
      <t>モリオカ</t>
    </rPh>
    <rPh sb="2" eb="4">
      <t>ホクブ</t>
    </rPh>
    <rPh sb="4" eb="6">
      <t>ギョウセイ</t>
    </rPh>
    <rPh sb="6" eb="8">
      <t>ジム</t>
    </rPh>
    <rPh sb="8" eb="10">
      <t>クミアイ</t>
    </rPh>
    <rPh sb="11" eb="13">
      <t>イッパン</t>
    </rPh>
    <rPh sb="13" eb="15">
      <t>カイケイ</t>
    </rPh>
    <phoneticPr fontId="5"/>
  </si>
  <si>
    <t>盛岡北部行政事務組合（介護保険事業）</t>
    <rPh sb="0" eb="2">
      <t>モリオカ</t>
    </rPh>
    <rPh sb="2" eb="4">
      <t>ホクブ</t>
    </rPh>
    <rPh sb="4" eb="6">
      <t>ギョウセイ</t>
    </rPh>
    <rPh sb="6" eb="8">
      <t>ジム</t>
    </rPh>
    <rPh sb="8" eb="10">
      <t>クミアイ</t>
    </rPh>
    <rPh sb="11" eb="13">
      <t>カイゴ</t>
    </rPh>
    <rPh sb="13" eb="15">
      <t>ホケン</t>
    </rPh>
    <rPh sb="15" eb="17">
      <t>ジギョウ</t>
    </rPh>
    <phoneticPr fontId="5"/>
  </si>
  <si>
    <t>盛岡地区広域消防組合</t>
    <rPh sb="0" eb="2">
      <t>モリオカ</t>
    </rPh>
    <rPh sb="2" eb="4">
      <t>チク</t>
    </rPh>
    <rPh sb="4" eb="6">
      <t>コウイキ</t>
    </rPh>
    <rPh sb="6" eb="8">
      <t>ショウボウ</t>
    </rPh>
    <rPh sb="8" eb="10">
      <t>クミアイ</t>
    </rPh>
    <phoneticPr fontId="5"/>
  </si>
  <si>
    <t>岩手県後期高齢者医療広域連合（一般会計）</t>
    <rPh sb="0" eb="3">
      <t>イワテケン</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</si>
  <si>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岩手県後期高齢者医療広域連合（特別会計）</t>
    <rPh sb="0" eb="3">
      <t>イワテケン</t>
    </rPh>
    <rPh sb="3" eb="5">
      <t>コウキ</t>
    </rPh>
    <rPh sb="5" eb="7">
      <t>コウレイ</t>
    </rPh>
    <rPh sb="7" eb="8">
      <t>シャ</t>
    </rPh>
    <rPh sb="8" eb="10">
      <t>イリョウ</t>
    </rPh>
    <rPh sb="10" eb="12">
      <t>コウイキ</t>
    </rPh>
    <rPh sb="12" eb="14">
      <t>レンゴウ</t>
    </rPh>
    <rPh sb="15" eb="19">
      <t>トクベツカイケイ</t>
    </rPh>
    <phoneticPr fontId="5"/>
  </si>
  <si>
    <t>公共施設等整備基金</t>
  </si>
  <si>
    <t>地域づくり振興基金</t>
  </si>
  <si>
    <t>生きがい長寿基金</t>
  </si>
  <si>
    <t>森林環境譲与税基金</t>
  </si>
  <si>
    <t>葛巻町ふるさとづくり基金</t>
    <rPh sb="0" eb="3">
      <t>クズマキマチ</t>
    </rPh>
    <rPh sb="10" eb="12">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</si>
  <si>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</si>
  <si>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</si>
  <si>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</si>
  <si>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</si>
  <si>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</si>
  <si>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実質公債費率は7.9％で、類似団体平均の9.1％を下回っている状況である。
　一方で、当町の公共施設の状況は、類似団体と比較し老朽化が進んでいることから、今後、老朽化施設の更新費用の増嵩に伴い、新規地方債発行額が増加していく見込みであり、実質公債費比率及び将来負担比率についても上昇していくものと推計している。
　老朽化した施設の複合化及び集約化を図るなど、公共施設の更新費用抑制に努め、これまで以上に公債費の適正化に取り組むことが必要である。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</si>
  <si>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</si>
  <si>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</si>
  <si>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</si>
  <si>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将来負担比率は、地方債現在高の増加に伴い、比率算出の際に分子となる将来負担額が増加したことにより、将来負担比率が12.8％（皆増）となったもの。
　減価償却率は類似団体平均を下回ったが、依然として高い状況であり、公共施設等の老朽化が進んでいる状況であることを示している。
　今後、老朽化施設の更新費用の増嵩が見込まれることから、中長期的には将来負担比率が上昇していくものと推計している。
　老朽化した公共施設等の複合化及び集約化を図るなど、施設の更新費用抑制に努め、将来世代に過大な負担が生じることのないよう留意が必要である。</t>
    <rPh sb="88" eb="90">
      <t>シタマワ</t>
    </rPh>
    <rPh sb="94" eb="96">
      <t>イゼン</t>
    </rPh>
    <rPh sb="101" eb="103">
      <t>ジョウキョウ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</si>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</sst>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167497</c:v>
                </c:pt>
                <c:pt idx="1">
                  <c:v>190274</c:v>
                </c:pt>
                <c:pt idx="2">
                  <c:v>200194</c:v>
                </c:pt>
                <c:pt idx="3">
                  <c:v>196914</c:v>
                </c:pt>
                <c:pt idx="4">
                  <c:v>204757</c:v>
                </c:pt>
              </c:numCache>
            </c:numRef>
          </c:val>
          <c:smooth val="0"/>
          <c:extLst>
            <c:ext xmlns:c16="http://schemas.microsoft.com/office/drawing/2014/chart" uri="{C3380CC4-5D6E-409C-BE32-E72D297353CC}">
              <c16:uniqueId val="{00000000-9948-4281-8DBD-C0792501F77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197379</c:v>
                </c:pt>
                <c:pt idx="1">
                  <c:v>172009</c:v>
                </c:pt>
                <c:pt idx="2">
                  <c:v>433915</c:v>
                </c:pt>
                <c:pt idx="3">
                  <c:v>392167</c:v>
                </c:pt>
                <c:pt idx="4">
                  <c:v>598861</c:v>
                </c:pt>
              </c:numCache>
            </c:numRef>
          </c:val>
          <c:smooth val="0"/>
          <c:extLst>
            <c:ext xmlns:c16="http://schemas.microsoft.com/office/drawing/2014/chart" uri="{C3380CC4-5D6E-409C-BE32-E72D297353CC}">
              <c16:uniqueId val="{00000001-9948-4281-8DBD-C0792501F77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9.5399999999999991</c:v>
                </c:pt>
                <c:pt idx="1">
                  <c:v>13.59</c:v>
                </c:pt>
                <c:pt idx="2">
                  <c:v>14.52</c:v>
                </c:pt>
                <c:pt idx="3">
                  <c:v>6.47</c:v>
                </c:pt>
                <c:pt idx="4">
                  <c:v>13.3</c:v>
                </c:pt>
              </c:numCache>
            </c:numRef>
          </c:val>
          <c:extLst>
            <c:ext xmlns:c16="http://schemas.microsoft.com/office/drawing/2014/chart" uri="{C3380CC4-5D6E-409C-BE32-E72D297353CC}">
              <c16:uniqueId val="{00000000-757F-4F11-8E27-22770909DFE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23.21</c:v>
                </c:pt>
                <c:pt idx="1">
                  <c:v>22.84</c:v>
                </c:pt>
                <c:pt idx="2">
                  <c:v>20.6</c:v>
                </c:pt>
                <c:pt idx="3">
                  <c:v>18.899999999999999</c:v>
                </c:pt>
                <c:pt idx="4">
                  <c:v>18.559999999999999</c:v>
                </c:pt>
              </c:numCache>
            </c:numRef>
          </c:val>
          <c:extLst>
            <c:ext xmlns:c16="http://schemas.microsoft.com/office/drawing/2014/chart" uri="{C3380CC4-5D6E-409C-BE32-E72D297353CC}">
              <c16:uniqueId val="{00000001-757F-4F11-8E27-22770909DFE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-2.85</c:v>
                </c:pt>
                <c:pt idx="1">
                  <c:v>9.49</c:v>
                </c:pt>
                <c:pt idx="2">
                  <c:v>6.09</c:v>
                </c:pt>
                <c:pt idx="3">
                  <c:v>-0.68</c:v>
                </c:pt>
                <c:pt idx="4">
                  <c:v>14.12</c:v>
                </c:pt>
              </c:numCache>
            </c:numRef>
          </c:val>
          <c:smooth val="0"/>
          <c:extLst>
            <c:ext xmlns:c16="http://schemas.microsoft.com/office/drawing/2014/chart" uri="{C3380CC4-5D6E-409C-BE32-E72D297353CC}">
              <c16:uniqueId val="{00000002-757F-4F11-8E27-22770909DFE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B2E-4B61-B044-C2E90DF3DD7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B2E-4B61-B044-C2E90DF3DD7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B2E-4B61-B044-C2E90DF3DD7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B2E-4B61-B044-C2E90DF3DD75}"/>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0.12</c:v>
                </c:pt>
                <c:pt idx="2">
                  <c:v>#N/A</c:v>
                </c:pt>
                <c:pt idx="3">
                  <c:v>0.1</c:v>
                </c:pt>
                <c:pt idx="4">
                  <c:v>#N/A</c:v>
                </c:pt>
                <c:pt idx="5">
                  <c:v>0.09</c:v>
                </c:pt>
                <c:pt idx="6">
                  <c:v>#N/A</c:v>
                </c:pt>
                <c:pt idx="7">
                  <c:v>0.09</c:v>
                </c:pt>
                <c:pt idx="8">
                  <c:v>#N/A</c:v>
                </c:pt>
                <c:pt idx="9">
                  <c:v>0.09</c:v>
                </c:pt>
              </c:numCache>
            </c:numRef>
          </c:val>
          <c:extLst>
            <c:ext xmlns:c16="http://schemas.microsoft.com/office/drawing/2014/chart" uri="{C3380CC4-5D6E-409C-BE32-E72D297353CC}">
              <c16:uniqueId val="{00000004-5B2E-4B61-B044-C2E90DF3DD75}"/>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0.25</c:v>
                </c:pt>
                <c:pt idx="2">
                  <c:v>#N/A</c:v>
                </c:pt>
                <c:pt idx="3">
                  <c:v>0.16</c:v>
                </c:pt>
                <c:pt idx="4">
                  <c:v>#N/A</c:v>
                </c:pt>
                <c:pt idx="5">
                  <c:v>0.16</c:v>
                </c:pt>
                <c:pt idx="6">
                  <c:v>#N/A</c:v>
                </c:pt>
                <c:pt idx="7">
                  <c:v>0.12</c:v>
                </c:pt>
                <c:pt idx="8">
                  <c:v>#N/A</c:v>
                </c:pt>
                <c:pt idx="9">
                  <c:v>0.1</c:v>
                </c:pt>
              </c:numCache>
            </c:numRef>
          </c:val>
          <c:extLst>
            <c:ext xmlns:c16="http://schemas.microsoft.com/office/drawing/2014/chart" uri="{C3380CC4-5D6E-409C-BE32-E72D297353CC}">
              <c16:uniqueId val="{00000005-5B2E-4B61-B044-C2E90DF3DD75}"/>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0.78</c:v>
                </c:pt>
                <c:pt idx="2">
                  <c:v>#N/A</c:v>
                </c:pt>
                <c:pt idx="3">
                  <c:v>0.96</c:v>
                </c:pt>
                <c:pt idx="4">
                  <c:v>#N/A</c:v>
                </c:pt>
                <c:pt idx="5">
                  <c:v>1.05</c:v>
                </c:pt>
                <c:pt idx="6">
                  <c:v>#N/A</c:v>
                </c:pt>
                <c:pt idx="7">
                  <c:v>0.3</c:v>
                </c:pt>
                <c:pt idx="8">
                  <c:v>#N/A</c:v>
                </c:pt>
                <c:pt idx="9">
                  <c:v>0.25</c:v>
                </c:pt>
              </c:numCache>
            </c:numRef>
          </c:val>
          <c:extLst>
            <c:ext xmlns:c16="http://schemas.microsoft.com/office/drawing/2014/chart" uri="{C3380CC4-5D6E-409C-BE32-E72D297353CC}">
              <c16:uniqueId val="{00000006-5B2E-4B61-B044-C2E90DF3DD75}"/>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5.82</c:v>
                </c:pt>
                <c:pt idx="2">
                  <c:v>#N/A</c:v>
                </c:pt>
                <c:pt idx="3">
                  <c:v>5.43</c:v>
                </c:pt>
                <c:pt idx="4">
                  <c:v>#N/A</c:v>
                </c:pt>
                <c:pt idx="5">
                  <c:v>4.87</c:v>
                </c:pt>
                <c:pt idx="6">
                  <c:v>#N/A</c:v>
                </c:pt>
                <c:pt idx="7">
                  <c:v>3.94</c:v>
                </c:pt>
                <c:pt idx="8">
                  <c:v>#N/A</c:v>
                </c:pt>
                <c:pt idx="9">
                  <c:v>3.46</c:v>
                </c:pt>
              </c:numCache>
            </c:numRef>
          </c:val>
          <c:extLst>
            <c:ext xmlns:c16="http://schemas.microsoft.com/office/drawing/2014/chart" uri="{C3380CC4-5D6E-409C-BE32-E72D297353CC}">
              <c16:uniqueId val="{00000007-5B2E-4B61-B044-C2E90DF3DD7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9.5399999999999991</c:v>
                </c:pt>
                <c:pt idx="2">
                  <c:v>#N/A</c:v>
                </c:pt>
                <c:pt idx="3">
                  <c:v>13.58</c:v>
                </c:pt>
                <c:pt idx="4">
                  <c:v>#N/A</c:v>
                </c:pt>
                <c:pt idx="5">
                  <c:v>14.51</c:v>
                </c:pt>
                <c:pt idx="6">
                  <c:v>#N/A</c:v>
                </c:pt>
                <c:pt idx="7">
                  <c:v>6.47</c:v>
                </c:pt>
                <c:pt idx="8">
                  <c:v>#N/A</c:v>
                </c:pt>
                <c:pt idx="9">
                  <c:v>13.29</c:v>
                </c:pt>
              </c:numCache>
            </c:numRef>
          </c:val>
          <c:extLst>
            <c:ext xmlns:c16="http://schemas.microsoft.com/office/drawing/2014/chart" uri="{C3380CC4-5D6E-409C-BE32-E72D297353CC}">
              <c16:uniqueId val="{00000008-5B2E-4B61-B044-C2E90DF3DD75}"/>
            </c:ext>
          </c:extLst>
        </c:ser>
        <c:ser>
          <c:idx val="9"/>
          <c:order val="9"/>
          <c:tx>
            <c:strRef>
              <c:f>データシート!$A$36</c:f>
              <c:strCache>
                <c:ptCount val="1"/>
                <c:pt idx="0">
                  <c:v>国民健康保険病院事業会計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17.8</c:v>
                </c:pt>
                <c:pt idx="2">
                  <c:v>#N/A</c:v>
                </c:pt>
                <c:pt idx="3">
                  <c:v>18.87</c:v>
                </c:pt>
                <c:pt idx="4">
                  <c:v>#N/A</c:v>
                </c:pt>
                <c:pt idx="5">
                  <c:v>18.62</c:v>
                </c:pt>
                <c:pt idx="6">
                  <c:v>#N/A</c:v>
                </c:pt>
                <c:pt idx="7">
                  <c:v>18.149999999999999</c:v>
                </c:pt>
                <c:pt idx="8">
                  <c:v>#N/A</c:v>
                </c:pt>
                <c:pt idx="9">
                  <c:v>19.100000000000001</c:v>
                </c:pt>
              </c:numCache>
            </c:numRef>
          </c:val>
          <c:extLst>
            <c:ext xmlns:c16="http://schemas.microsoft.com/office/drawing/2014/chart" uri="{C3380CC4-5D6E-409C-BE32-E72D297353CC}">
              <c16:uniqueId val="{00000009-5B2E-4B61-B044-C2E90DF3DD7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573</c:v>
                </c:pt>
                <c:pt idx="5">
                  <c:v>601</c:v>
                </c:pt>
                <c:pt idx="8">
                  <c:v>649</c:v>
                </c:pt>
                <c:pt idx="11">
                  <c:v>725</c:v>
                </c:pt>
                <c:pt idx="14">
                  <c:v>775</c:v>
                </c:pt>
              </c:numCache>
            </c:numRef>
          </c:val>
          <c:extLst>
            <c:ext xmlns:c16="http://schemas.microsoft.com/office/drawing/2014/chart" uri="{C3380CC4-5D6E-409C-BE32-E72D297353CC}">
              <c16:uniqueId val="{00000000-FC39-4673-B32A-945F4670B24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C39-4673-B32A-945F4670B24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9</c:v>
                </c:pt>
                <c:pt idx="3">
                  <c:v>8</c:v>
                </c:pt>
                <c:pt idx="6">
                  <c:v>7</c:v>
                </c:pt>
                <c:pt idx="9">
                  <c:v>7</c:v>
                </c:pt>
                <c:pt idx="12">
                  <c:v>7</c:v>
                </c:pt>
              </c:numCache>
            </c:numRef>
          </c:val>
          <c:extLst>
            <c:ext xmlns:c16="http://schemas.microsoft.com/office/drawing/2014/chart" uri="{C3380CC4-5D6E-409C-BE32-E72D297353CC}">
              <c16:uniqueId val="{00000002-FC39-4673-B32A-945F4670B24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58</c:v>
                </c:pt>
                <c:pt idx="3">
                  <c:v>61</c:v>
                </c:pt>
                <c:pt idx="6">
                  <c:v>60</c:v>
                </c:pt>
                <c:pt idx="9">
                  <c:v>61</c:v>
                </c:pt>
                <c:pt idx="12">
                  <c:v>60</c:v>
                </c:pt>
              </c:numCache>
            </c:numRef>
          </c:val>
          <c:extLst>
            <c:ext xmlns:c16="http://schemas.microsoft.com/office/drawing/2014/chart" uri="{C3380CC4-5D6E-409C-BE32-E72D297353CC}">
              <c16:uniqueId val="{00000003-FC39-4673-B32A-945F4670B24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172</c:v>
                </c:pt>
                <c:pt idx="3">
                  <c:v>211</c:v>
                </c:pt>
                <c:pt idx="6">
                  <c:v>218</c:v>
                </c:pt>
                <c:pt idx="9">
                  <c:v>224</c:v>
                </c:pt>
                <c:pt idx="12">
                  <c:v>267</c:v>
                </c:pt>
              </c:numCache>
            </c:numRef>
          </c:val>
          <c:extLst>
            <c:ext xmlns:c16="http://schemas.microsoft.com/office/drawing/2014/chart" uri="{C3380CC4-5D6E-409C-BE32-E72D297353CC}">
              <c16:uniqueId val="{00000004-FC39-4673-B32A-945F4670B24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C39-4673-B32A-945F4670B24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C39-4673-B32A-945F4670B24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590</c:v>
                </c:pt>
                <c:pt idx="3">
                  <c:v>593</c:v>
                </c:pt>
                <c:pt idx="6">
                  <c:v>643</c:v>
                </c:pt>
                <c:pt idx="9">
                  <c:v>717</c:v>
                </c:pt>
                <c:pt idx="12">
                  <c:v>710</c:v>
                </c:pt>
              </c:numCache>
            </c:numRef>
          </c:val>
          <c:extLst>
            <c:ext xmlns:c16="http://schemas.microsoft.com/office/drawing/2014/chart" uri="{C3380CC4-5D6E-409C-BE32-E72D297353CC}">
              <c16:uniqueId val="{00000007-FC39-4673-B32A-945F4670B24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256</c:v>
                </c:pt>
                <c:pt idx="2">
                  <c:v>#N/A</c:v>
                </c:pt>
                <c:pt idx="3">
                  <c:v>#N/A</c:v>
                </c:pt>
                <c:pt idx="4">
                  <c:v>272</c:v>
                </c:pt>
                <c:pt idx="5">
                  <c:v>#N/A</c:v>
                </c:pt>
                <c:pt idx="6">
                  <c:v>#N/A</c:v>
                </c:pt>
                <c:pt idx="7">
                  <c:v>279</c:v>
                </c:pt>
                <c:pt idx="8">
                  <c:v>#N/A</c:v>
                </c:pt>
                <c:pt idx="9">
                  <c:v>#N/A</c:v>
                </c:pt>
                <c:pt idx="10">
                  <c:v>284</c:v>
                </c:pt>
                <c:pt idx="11">
                  <c:v>#N/A</c:v>
                </c:pt>
                <c:pt idx="12">
                  <c:v>#N/A</c:v>
                </c:pt>
                <c:pt idx="13">
                  <c:v>269</c:v>
                </c:pt>
                <c:pt idx="14">
                  <c:v>#N/A</c:v>
                </c:pt>
              </c:numCache>
            </c:numRef>
          </c:val>
          <c:smooth val="0"/>
          <c:extLst>
            <c:ext xmlns:c16="http://schemas.microsoft.com/office/drawing/2014/chart" uri="{C3380CC4-5D6E-409C-BE32-E72D297353CC}">
              <c16:uniqueId val="{00000008-FC39-4673-B32A-945F4670B24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7213</c:v>
                </c:pt>
                <c:pt idx="5">
                  <c:v>7344</c:v>
                </c:pt>
                <c:pt idx="8">
                  <c:v>7523</c:v>
                </c:pt>
                <c:pt idx="11">
                  <c:v>7970</c:v>
                </c:pt>
                <c:pt idx="14">
                  <c:v>9000</c:v>
                </c:pt>
              </c:numCache>
            </c:numRef>
          </c:val>
          <c:extLst>
            <c:ext xmlns:c16="http://schemas.microsoft.com/office/drawing/2014/chart" uri="{C3380CC4-5D6E-409C-BE32-E72D297353CC}">
              <c16:uniqueId val="{00000000-FB4A-458F-BDB5-BC6C87CDA93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8</c:v>
                </c:pt>
                <c:pt idx="5">
                  <c:v>0</c:v>
                </c:pt>
                <c:pt idx="8">
                  <c:v>0</c:v>
                </c:pt>
                <c:pt idx="11">
                  <c:v>0</c:v>
                </c:pt>
                <c:pt idx="14">
                  <c:v>0</c:v>
                </c:pt>
              </c:numCache>
            </c:numRef>
          </c:val>
          <c:extLst>
            <c:ext xmlns:c16="http://schemas.microsoft.com/office/drawing/2014/chart" uri="{C3380CC4-5D6E-409C-BE32-E72D297353CC}">
              <c16:uniqueId val="{00000001-FB4A-458F-BDB5-BC6C87CDA93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5873</c:v>
                </c:pt>
                <c:pt idx="5">
                  <c:v>5678</c:v>
                </c:pt>
                <c:pt idx="8">
                  <c:v>5798</c:v>
                </c:pt>
                <c:pt idx="11">
                  <c:v>6400</c:v>
                </c:pt>
                <c:pt idx="14">
                  <c:v>5620</c:v>
                </c:pt>
              </c:numCache>
            </c:numRef>
          </c:val>
          <c:extLst>
            <c:ext xmlns:c16="http://schemas.microsoft.com/office/drawing/2014/chart" uri="{C3380CC4-5D6E-409C-BE32-E72D297353CC}">
              <c16:uniqueId val="{00000002-FB4A-458F-BDB5-BC6C87CDA93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B4A-458F-BDB5-BC6C87CDA93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B4A-458F-BDB5-BC6C87CDA93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37</c:v>
                </c:pt>
                <c:pt idx="3">
                  <c:v>34</c:v>
                </c:pt>
                <c:pt idx="6">
                  <c:v>41</c:v>
                </c:pt>
                <c:pt idx="9">
                  <c:v>28</c:v>
                </c:pt>
                <c:pt idx="12">
                  <c:v>27</c:v>
                </c:pt>
              </c:numCache>
            </c:numRef>
          </c:val>
          <c:extLst>
            <c:ext xmlns:c16="http://schemas.microsoft.com/office/drawing/2014/chart" uri="{C3380CC4-5D6E-409C-BE32-E72D297353CC}">
              <c16:uniqueId val="{00000005-FB4A-458F-BDB5-BC6C87CDA93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583</c:v>
                </c:pt>
                <c:pt idx="3">
                  <c:v>563</c:v>
                </c:pt>
                <c:pt idx="6">
                  <c:v>612</c:v>
                </c:pt>
                <c:pt idx="9">
                  <c:v>607</c:v>
                </c:pt>
                <c:pt idx="12">
                  <c:v>618</c:v>
                </c:pt>
              </c:numCache>
            </c:numRef>
          </c:val>
          <c:extLst>
            <c:ext xmlns:c16="http://schemas.microsoft.com/office/drawing/2014/chart" uri="{C3380CC4-5D6E-409C-BE32-E72D297353CC}">
              <c16:uniqueId val="{00000006-FB4A-458F-BDB5-BC6C87CDA93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405</c:v>
                </c:pt>
                <c:pt idx="3">
                  <c:v>351</c:v>
                </c:pt>
                <c:pt idx="6">
                  <c:v>293</c:v>
                </c:pt>
                <c:pt idx="9">
                  <c:v>234</c:v>
                </c:pt>
                <c:pt idx="12">
                  <c:v>175</c:v>
                </c:pt>
              </c:numCache>
            </c:numRef>
          </c:val>
          <c:extLst>
            <c:ext xmlns:c16="http://schemas.microsoft.com/office/drawing/2014/chart" uri="{C3380CC4-5D6E-409C-BE32-E72D297353CC}">
              <c16:uniqueId val="{00000007-FB4A-458F-BDB5-BC6C87CDA93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4661</c:v>
                </c:pt>
                <c:pt idx="3">
                  <c:v>4228</c:v>
                </c:pt>
                <c:pt idx="6">
                  <c:v>3890</c:v>
                </c:pt>
                <c:pt idx="9">
                  <c:v>3402</c:v>
                </c:pt>
                <c:pt idx="12">
                  <c:v>3212</c:v>
                </c:pt>
              </c:numCache>
            </c:numRef>
          </c:val>
          <c:extLst>
            <c:ext xmlns:c16="http://schemas.microsoft.com/office/drawing/2014/chart" uri="{C3380CC4-5D6E-409C-BE32-E72D297353CC}">
              <c16:uniqueId val="{00000008-FB4A-458F-BDB5-BC6C87CDA93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29</c:v>
                </c:pt>
                <c:pt idx="3">
                  <c:v>24</c:v>
                </c:pt>
                <c:pt idx="6">
                  <c:v>19</c:v>
                </c:pt>
                <c:pt idx="9">
                  <c:v>15</c:v>
                </c:pt>
                <c:pt idx="12">
                  <c:v>10</c:v>
                </c:pt>
              </c:numCache>
            </c:numRef>
          </c:val>
          <c:extLst>
            <c:ext xmlns:c16="http://schemas.microsoft.com/office/drawing/2014/chart" uri="{C3380CC4-5D6E-409C-BE32-E72D297353CC}">
              <c16:uniqueId val="{00000009-FB4A-458F-BDB5-BC6C87CDA93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7887</c:v>
                </c:pt>
                <c:pt idx="3">
                  <c:v>7668</c:v>
                </c:pt>
                <c:pt idx="6">
                  <c:v>8652</c:v>
                </c:pt>
                <c:pt idx="9">
                  <c:v>9459</c:v>
                </c:pt>
                <c:pt idx="12">
                  <c:v>11025</c:v>
                </c:pt>
              </c:numCache>
            </c:numRef>
          </c:val>
          <c:extLst>
            <c:ext xmlns:c16="http://schemas.microsoft.com/office/drawing/2014/chart" uri="{C3380CC4-5D6E-409C-BE32-E72D297353CC}">
              <c16:uniqueId val="{0000000A-FB4A-458F-BDB5-BC6C87CDA93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508</c:v>
                </c:pt>
                <c:pt idx="2">
                  <c:v>#N/A</c:v>
                </c:pt>
                <c:pt idx="3">
                  <c:v>#N/A</c:v>
                </c:pt>
                <c:pt idx="4">
                  <c:v>0</c:v>
                </c:pt>
                <c:pt idx="5">
                  <c:v>#N/A</c:v>
                </c:pt>
                <c:pt idx="6">
                  <c:v>#N/A</c:v>
                </c:pt>
                <c:pt idx="7">
                  <c:v>186</c:v>
                </c:pt>
                <c:pt idx="8">
                  <c:v>#N/A</c:v>
                </c:pt>
                <c:pt idx="9">
                  <c:v>#N/A</c:v>
                </c:pt>
                <c:pt idx="10">
                  <c:v>0</c:v>
                </c:pt>
                <c:pt idx="11">
                  <c:v>#N/A</c:v>
                </c:pt>
                <c:pt idx="12">
                  <c:v>#N/A</c:v>
                </c:pt>
                <c:pt idx="13">
                  <c:v>447</c:v>
                </c:pt>
                <c:pt idx="14">
                  <c:v>#N/A</c:v>
                </c:pt>
              </c:numCache>
            </c:numRef>
          </c:val>
          <c:smooth val="0"/>
          <c:extLst>
            <c:ext xmlns:c16="http://schemas.microsoft.com/office/drawing/2014/chart" uri="{C3380CC4-5D6E-409C-BE32-E72D297353CC}">
              <c16:uniqueId val="{0000000B-FB4A-458F-BDB5-BC6C87CDA93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819</c:v>
                </c:pt>
                <c:pt idx="1">
                  <c:v>819</c:v>
                </c:pt>
                <c:pt idx="2">
                  <c:v>789</c:v>
                </c:pt>
              </c:numCache>
            </c:numRef>
          </c:val>
          <c:extLst>
            <c:ext xmlns:c16="http://schemas.microsoft.com/office/drawing/2014/chart" uri="{C3380CC4-5D6E-409C-BE32-E72D297353CC}">
              <c16:uniqueId val="{00000000-86E5-44E1-8F32-093EBF58B2A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628</c:v>
                </c:pt>
                <c:pt idx="1">
                  <c:v>910</c:v>
                </c:pt>
                <c:pt idx="2">
                  <c:v>912</c:v>
                </c:pt>
              </c:numCache>
            </c:numRef>
          </c:val>
          <c:extLst>
            <c:ext xmlns:c16="http://schemas.microsoft.com/office/drawing/2014/chart" uri="{C3380CC4-5D6E-409C-BE32-E72D297353CC}">
              <c16:uniqueId val="{00000001-86E5-44E1-8F32-093EBF58B2A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4347</c:v>
                </c:pt>
                <c:pt idx="1">
                  <c:v>4667</c:v>
                </c:pt>
                <c:pt idx="2">
                  <c:v>3961</c:v>
                </c:pt>
              </c:numCache>
            </c:numRef>
          </c:val>
          <c:extLst>
            <c:ext xmlns:c16="http://schemas.microsoft.com/office/drawing/2014/chart" uri="{C3380CC4-5D6E-409C-BE32-E72D297353CC}">
              <c16:uniqueId val="{00000002-86E5-44E1-8F32-093EBF58B2A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{3E513D45-DA38-40E5-8DBE-4634515342F8}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1AF1-4AD9-B80F-5C7312B4F54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{539E1E3F-8136-4957-AEDE-D47CCB061508}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AF1-4AD9-B80F-5C7312B4F54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{528220A2-0009-4C5A-AE9A-06C775C3C2C2}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AF1-4AD9-B80F-5C7312B4F54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{82FC5F3B-9083-490C-8F6F-30E7AC3875F3}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AF1-4AD9-B80F-5C7312B4F54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{6AA1D2C7-65DD-45E9-92AA-FE8F28BF0304}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AF1-4AD9-B80F-5C7312B4F547}"/>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{ABDD4268-483D-475A-98C3-6527C4E45A6D}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1AF1-4AD9-B80F-5C7312B4F547}"/>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{EB0B8CD5-1D29-447E-897C-58A7EF162BD9}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1AF1-4AD9-B80F-5C7312B4F547}"/>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{6ECEA612-76D7-44F7-847E-D2CA9A714056}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1AF1-4AD9-B80F-5C7312B4F547}"/>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{AF4167ED-2431-4EBD-8FF0-1656066610CD}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1AF1-4AD9-B80F-5C7312B4F54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65.3</c:v>
                </c:pt>
                <c:pt idx="8">
                  <c:v>66.8</c:v>
                </c:pt>
                <c:pt idx="16">
                  <c:v>68.900000000000006</c:v>
                </c:pt>
                <c:pt idx="24">
                  <c:v>70</c:v>
                </c:pt>
                <c:pt idx="32">
                  <c:v>63.3</c:v>
                </c:pt>
              </c:numCache>
            </c:numRef>
          </c:xVal>
          <c:yVal>
            <c:numRef>
              <c:f>公会計指標分析・財政指標組合せ分析表!$BP$51:$DC$51</c:f>
              <c:numCache>
                <c:formatCode>#,##0.0;"▲ "#,##0.0</c:formatCode>
                <c:ptCount val="40"/>
                <c:pt idx="0">
                  <c:v>16.2</c:v>
                </c:pt>
                <c:pt idx="16">
                  <c:v>5.5</c:v>
                </c:pt>
                <c:pt idx="32">
                  <c:v>12.8</c:v>
                </c:pt>
              </c:numCache>
            </c:numRef>
          </c:yVal>
          <c:smooth val="0"/>
          <c:extLst>
            <c:ext xmlns:c16="http://schemas.microsoft.com/office/drawing/2014/chart" uri="{C3380CC4-5D6E-409C-BE32-E72D297353CC}">
              <c16:uniqueId val="{00000009-1AF1-4AD9-B80F-5C7312B4F54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{97E9B150-5C17-4861-8E6A-E67B3574382B}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1AF1-4AD9-B80F-5C7312B4F54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{2ECE2D32-9550-4591-8FEF-E22F450CE430}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AF1-4AD9-B80F-5C7312B4F54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{5549E66A-658F-40FF-AC31-3C0CE1299C0B}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AF1-4AD9-B80F-5C7312B4F54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{B2937584-4101-4A4B-8D12-809A47A5F318}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AF1-4AD9-B80F-5C7312B4F54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{F30B2834-A71E-46EF-8498-DBFA5A4C907D}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AF1-4AD9-B80F-5C7312B4F547}"/>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{81E35FA6-BA78-4CCA-8EF5-6E6BE5A2FD0A}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1AF1-4AD9-B80F-5C7312B4F547}"/>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{C7048853-F9EE-42F8-AACE-AD479B89D51D}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1AF1-4AD9-B80F-5C7312B4F547}"/>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{56A0780D-2F5E-4096-91A0-D958C4C2B3CE}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1AF1-4AD9-B80F-5C7312B4F547}"/>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{C3AD2940-C33C-49E7-8207-A00788671418}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1AF1-4AD9-B80F-5C7312B4F54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61.6</c:v>
                </c:pt>
                <c:pt idx="16">
                  <c:v>64.3</c:v>
                </c:pt>
                <c:pt idx="24">
                  <c:v>65.3</c:v>
                </c:pt>
                <c:pt idx="32">
                  <c:v>66.599999999999994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AF1-4AD9-B80F-5C7312B4F547}"/>
            </c:ext>
          </c:extLst>
        </c:ser>
        <c:dLbls>
          <c:showLegendKey val="0"/>
          <c:showVal val="1"/>
          <c:showCatName val="0"/>
          <c:showSerName val="0"/>
          <c:showPercent val="0"/>
          <c:showBubbleSize val="0"/>
        </c:dLbls>
        <c:axId val="46179840"/>
        <c:axId val="46181760"/>
      </c:scatterChart>
      <c:valAx>
        <c:axId val="46179840"/>
        <c:scaling>
          <c:orientation val="maxMin"/>
          <c:max val="70"/>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{D0640830-DA0D-4B33-B333-CCA5ADD1A9DE}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C343-42C1-A910-90518E979C4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{EE28DCAD-3A2F-4F36-BDF2-24DDE1499E93}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343-42C1-A910-90518E979C4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{667FA01A-7CB6-4020-8FB2-7E2618E4142E}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343-42C1-A910-90518E979C4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{163DCB45-9BBC-45F5-BFC8-DD0CABC86AF4}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343-42C1-A910-90518E979C4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{18A451EC-E30C-4BCE-AB1F-7FA88EBC8172}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343-42C1-A910-90518E979C45}"/>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{A11C33E0-D4C9-42C4-8561-BA3677AF7A82}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C343-42C1-A910-90518E979C45}"/>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{E4F7AF36-BAA5-46DE-B634-7220AE2CF820}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C343-42C1-A910-90518E979C45}"/>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{EB4BFDE6-14CD-4869-9EC9-DC09E2BEAD11}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C343-42C1-A910-90518E979C45}"/>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{6055EF90-CD85-48CD-A2CE-2A9B3F4EB69B}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C343-42C1-A910-90518E979C4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6.3</c:v>
                </c:pt>
                <c:pt idx="8">
                  <c:v>7.6</c:v>
                </c:pt>
                <c:pt idx="16">
                  <c:v>8.4</c:v>
                </c:pt>
                <c:pt idx="24">
                  <c:v>8.3000000000000007</c:v>
                </c:pt>
                <c:pt idx="32">
                  <c:v>7.9</c:v>
                </c:pt>
              </c:numCache>
            </c:numRef>
          </c:xVal>
          <c:yVal>
            <c:numRef>
              <c:f>公会計指標分析・財政指標組合せ分析表!$BP$73:$DC$73</c:f>
              <c:numCache>
                <c:formatCode>#,##0.0;"▲ "#,##0.0</c:formatCode>
                <c:ptCount val="40"/>
                <c:pt idx="0">
                  <c:v>16.2</c:v>
                </c:pt>
                <c:pt idx="16">
                  <c:v>5.5</c:v>
                </c:pt>
                <c:pt idx="32">
                  <c:v>12.8</c:v>
                </c:pt>
              </c:numCache>
            </c:numRef>
          </c:yVal>
          <c:smooth val="0"/>
          <c:extLst>
            <c:ext xmlns:c16="http://schemas.microsoft.com/office/drawing/2014/chart" uri="{C3380CC4-5D6E-409C-BE32-E72D297353CC}">
              <c16:uniqueId val="{00000009-C343-42C1-A910-90518E979C4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4.3495921315535854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{B738D976-5904-4F46-A055-1C88352F23D9}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C343-42C1-A910-90518E979C4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{0938F7E8-1271-468E-BBE2-DB3AE721D5C6}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343-42C1-A910-90518E979C4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{1D046169-D9E0-4AFD-8ABD-ED4EC3F519B0}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343-42C1-A910-90518E979C4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{2579B433-87A2-4679-8CDB-401400174E43}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343-42C1-A910-90518E979C4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{65A6461D-21E5-4D25-8858-750F482420AB}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343-42C1-A910-90518E979C45}"/>
                </c:ext>
              </c:extLst>
            </c:dLbl>
            <c:dLbl>
              <c:idx val="8"/>
              <c:layout>
                <c:manualLayout>
                  <c:x val="-1.8171803637232534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{FB10A2AF-D9AF-4A77-9226-8AF936D84A69}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C343-42C1-A910-90518E979C45}"/>
                </c:ext>
              </c:extLst>
            </c:dLbl>
            <c:dLbl>
              <c:idx val="16"/>
              <c:layout>
                <c:manualLayout>
                  <c:x val="-4.4905057365901176E-2"/>
                  <c:y val="-6.8920314787174794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{2B9719F4-E2DB-4108-8D79-D562B3F1EEC8}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C343-42C1-A910-90518E979C45}"/>
                </c:ext>
              </c:extLst>
            </c:dLbl>
            <c:dLbl>
              <c:idx val="24"/>
              <c:layout>
                <c:manualLayout>
                  <c:x val="-1.8235628084250027E-2"/>
                  <c:y val="-0.1061706327868830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{371AF530-005A-40DF-85D3-C8C7A63DBC33}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C343-42C1-A910-90518E979C45}"/>
                </c:ext>
              </c:extLst>
            </c:dLbl>
            <c:dLbl>
              <c:idx val="32"/>
              <c:layout>
                <c:manualLayout>
                  <c:x val="-3.1570342725075584E-2"/>
                  <c:y val="-3.1078863242658648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{0669D2A1-A71B-4889-BACD-9B5005639DFB}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C343-42C1-A910-90518E979C4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8.6</c:v>
                </c:pt>
                <c:pt idx="16">
                  <c:v>8.9</c:v>
                </c:pt>
                <c:pt idx="24">
                  <c:v>8.9</c:v>
                </c:pt>
                <c:pt idx="32">
                  <c:v>9.1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343-42C1-A910-90518E979C45}"/>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岩手県葛巻町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近年実施した公共施設の更新等に係る借入により、元利償還金が増加する推計となっている。</a:t>
          </a:r>
        </a:p>
        <a:p>
          <a:r>
            <a:rPr kumimoji="1" lang="ja-JP" altLang="en-US" sz="1400">
              <a:latin typeface="ＭＳ ゴシック" pitchFamily="49" charset="-128"/>
              <a:ea typeface="ＭＳ ゴシック" pitchFamily="49" charset="-128"/>
            </a:rPr>
            <a:t>　また、公営企業が実施した施設整備に係る元利償還金に対する一般会計繰出金も増加する推計となっている。</a:t>
          </a:r>
        </a:p>
        <a:p>
          <a:r>
            <a:rPr kumimoji="1" lang="ja-JP" altLang="en-US" sz="1400">
              <a:latin typeface="ＭＳ ゴシック" pitchFamily="49" charset="-128"/>
              <a:ea typeface="ＭＳ ゴシック" pitchFamily="49" charset="-128"/>
            </a:rPr>
            <a:t>　今後の事業実施に当たっては、事業の選択と集中を徹底、事業規模や事業費の精査、将来の財政リスクの低減を図っていくことが重要である。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■増減の理由：満期一括償還に向けた積立ては行っていない。</a:t>
          </a:r>
        </a:p>
        <a:p>
          <a:r>
            <a:rPr kumimoji="1" lang="ja-JP" altLang="en-US" sz="1000">
              <a:latin typeface="ＭＳ ゴシック" pitchFamily="49" charset="-128"/>
              <a:ea typeface="ＭＳ ゴシック" pitchFamily="49" charset="-128"/>
            </a:rPr>
            <a:t>■今後の方針：満期一括償還の借入れは行っていないものの、将来の財政健全化対策として任意繰上償還を実施しており、その財源として活用するため一定額を確保している状況である。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岩手県葛巻町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令和４年度は、地方債現在高が前年度比</a:t>
          </a:r>
          <a:r>
            <a:rPr kumimoji="1" lang="en-US" altLang="ja-JP" sz="1400">
              <a:latin typeface="ＭＳ ゴシック" pitchFamily="49" charset="-128"/>
              <a:ea typeface="ＭＳ ゴシック" pitchFamily="49" charset="-128"/>
            </a:rPr>
            <a:t>1,566</a:t>
          </a:r>
          <a:r>
            <a:rPr kumimoji="1" lang="ja-JP" altLang="en-US" sz="1400">
              <a:latin typeface="ＭＳ ゴシック" pitchFamily="49" charset="-128"/>
              <a:ea typeface="ＭＳ ゴシック" pitchFamily="49" charset="-128"/>
            </a:rPr>
            <a:t>百万円の増となり、将来負担額が前年度比</a:t>
          </a:r>
          <a:r>
            <a:rPr kumimoji="1" lang="en-US" altLang="ja-JP" sz="1400">
              <a:latin typeface="ＭＳ ゴシック" pitchFamily="49" charset="-128"/>
              <a:ea typeface="ＭＳ ゴシック" pitchFamily="49" charset="-128"/>
            </a:rPr>
            <a:t>1,321</a:t>
          </a:r>
          <a:r>
            <a:rPr kumimoji="1" lang="ja-JP" altLang="en-US" sz="1400">
              <a:latin typeface="ＭＳ ゴシック" pitchFamily="49" charset="-128"/>
              <a:ea typeface="ＭＳ ゴシック" pitchFamily="49" charset="-128"/>
            </a:rPr>
            <a:t>百万円増の</a:t>
          </a:r>
          <a:r>
            <a:rPr kumimoji="1" lang="en-US" altLang="ja-JP" sz="1400">
              <a:latin typeface="ＭＳ ゴシック" pitchFamily="49" charset="-128"/>
              <a:ea typeface="ＭＳ ゴシック" pitchFamily="49" charset="-128"/>
            </a:rPr>
            <a:t>15,067</a:t>
          </a:r>
          <a:r>
            <a:rPr kumimoji="1" lang="ja-JP" altLang="en-US" sz="1400">
              <a:latin typeface="ＭＳ ゴシック" pitchFamily="49" charset="-128"/>
              <a:ea typeface="ＭＳ ゴシック" pitchFamily="49" charset="-128"/>
            </a:rPr>
            <a:t>百万円となったことに伴い、前年度の「比率なし」から</a:t>
          </a:r>
          <a:r>
            <a:rPr kumimoji="1" lang="en-US" altLang="ja-JP" sz="1400">
              <a:latin typeface="ＭＳ ゴシック" pitchFamily="49" charset="-128"/>
              <a:ea typeface="ＭＳ ゴシック" pitchFamily="49" charset="-128"/>
            </a:rPr>
            <a:t>12.8</a:t>
          </a:r>
          <a:r>
            <a:rPr kumimoji="1" lang="ja-JP" altLang="en-US" sz="1400">
              <a:latin typeface="ＭＳ ゴシック" pitchFamily="49" charset="-128"/>
              <a:ea typeface="ＭＳ ゴシック" pitchFamily="49" charset="-128"/>
            </a:rPr>
            <a:t>ポイント増となった。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岩手県葛巻町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令和４年度は、特定目的金のうち、公共施設等整備基金が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百万円、地域づくり振興基金が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百万円の減などにより、基金全体で前年度比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の約８割を地方交付税などの依存財源に頼らざるを得ない当町の財政構造にあっては、国の地方財政措置の変更等の影響を大きく受けることから、行政サービスの水準を維持し町政発展に向けて必要な事業を展開するために、一定額の基金を確保し備えておくことは、今後の安定的な行財政運営に資するものであると認識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対策や地方創生施策、公共施設の老朽化対策など、今後取り組まなければならない行政課題が様々あることから、各事業の実施に係る財政需要は更に増大していくことが予測されるため、町税をはじめとした自主財源の確保に努めるほか、将来負担に備えて基金を積増すなどの財源確保策を講じておくことが、安定的な行財政運営に必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公共施設等整備基金：町が行う公共施設等の整備に要する経費の財源に充てるため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地域づくり振興基金：町の歴史、伝統、文化及び産業等を活かした特色ある地域づくりを推進と、地域を支える人材育成にあてるため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生きがい長寿基金条例：民間団体が行う先導的事業（在宅福祉、健康づくり、ボランティア活動の活発化等）に対する助成等の財源に充てるため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百万円、地域づくり振興基金が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百万円の減などにより、全体で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の大半を占める公共施設等整備基金については、起債対象外となる非適債経費の部分に直接充当のほか、公共施設整備に充てた地方債の償還財源として充当することを想定しているところ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地域づくり振興基金は毎年度各種ソフト事業に充当しているところであり、繰越金等の余剰財源が生じた際は積立てを行い、一定水準の基金残高を確保するよう運用しているものである。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全体として、中期的には逓減していく見込みであるものの、過去に整備した公共施設等の更新が集中してくることを予め想定し、計画的に施設更新が実施できるよう、綿密な資金計画に基づき運用しているものであり、残高の逓減は想定内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普通交付税の予算に対する上振れ分などを活用し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百万円を積立てた一方、国庫支出金・県支出金・町債などの財源を見込んだ上で生じた財源不足に対する財源充当及び８月の大雨災害に係る災害復旧事業費に充てる財源として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百万円取り崩すなど、基金の目的に即した運用を実施した。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財政力指数が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（Ｒ４）と財政基盤が脆弱であることから、災害対応や社会保障費の増加などに備え標準財政規模の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％程度の額を目安に積み立てている。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純繰越金などの余剰財源や普通交付税の予算に対する上振れ分などを活用し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百万円を積立てた一方、財政の健全性の観点から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百万円取り崩して、任意繰上償還を実施した。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満期一括償還の借入れは行っていないものの、将来の財政健全化対策として任意繰上償還を実施しており、その財源として活用するため一定額を確保している状況である。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また、町では将来の償還に備え、地方債借入残高の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％程度を目安に積み立てている。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5,607
5,580
434.96
10,333,807
9,409,696
564,807
4,248,109
11,024,649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00000000-0008-0000-0D00-000018000000}"/>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00000000-0008-0000-0D00-00001D000000}"/>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00000000-0008-0000-0D00-00001E000000}"/>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00000000-0008-0000-0D00-00001F000000}"/>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00000000-0008-0000-0D00-000024000000}"/>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8" name="テキスト ボックス 37">
          <a:extLst>
            <a:ext uri="{FF2B5EF4-FFF2-40B4-BE49-F238E27FC236}">
              <a16:creationId xmlns:a16="http://schemas.microsoft.com/office/drawing/2014/main" id="{00000000-0008-0000-0D00-000026000000}"/>
            </a:ext>
          </a:extLst>
        </xdr:cNvPr>
        <xdr:cNvSpPr txBox="1"/>
      </xdr:nvSpPr>
      <xdr:spPr>
        <a:xfrm>
          <a:off x="419100" y="275526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299275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00000000-0008-0000-0D00-000034000000}"/>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a:t>
          </a:r>
          <a:r>
            <a:rPr kumimoji="1" lang="en-US" altLang="ja-JP" sz="1100">
              <a:latin typeface="ＭＳ Ｐゴシック" panose="020B0600070205080204" pitchFamily="50" charset="-128"/>
              <a:ea typeface="ＭＳ Ｐゴシック" panose="020B0600070205080204" pitchFamily="50" charset="-128"/>
            </a:rPr>
            <a:t>63.3</a:t>
          </a:r>
          <a:r>
            <a:rPr kumimoji="1" lang="ja-JP" altLang="en-US" sz="1100">
              <a:latin typeface="ＭＳ Ｐゴシック" panose="020B0600070205080204" pitchFamily="50" charset="-128"/>
              <a:ea typeface="ＭＳ Ｐゴシック" panose="020B0600070205080204" pitchFamily="50" charset="-128"/>
            </a:rPr>
            <a:t>％で、類似団体平均の</a:t>
          </a:r>
          <a:r>
            <a:rPr kumimoji="1" lang="en-US" altLang="ja-JP" sz="1100">
              <a:latin typeface="ＭＳ Ｐゴシック" panose="020B0600070205080204" pitchFamily="50" charset="-128"/>
              <a:ea typeface="ＭＳ Ｐゴシック" panose="020B0600070205080204" pitchFamily="50" charset="-128"/>
            </a:rPr>
            <a:t>66.6</a:t>
          </a:r>
          <a:r>
            <a:rPr kumimoji="1" lang="ja-JP" altLang="en-US" sz="1100">
              <a:latin typeface="ＭＳ Ｐゴシック" panose="020B0600070205080204" pitchFamily="50" charset="-128"/>
              <a:ea typeface="ＭＳ Ｐゴシック" panose="020B0600070205080204" pitchFamily="50" charset="-128"/>
            </a:rPr>
            <a:t>％を下回ったが、県平均と比較して高い状況である。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施設類型ごとの償却率においても、ほとんどの類型において類似団体平均を上回っているところであり、全般的に老朽化が進んでいる状況であることを示している。</a:t>
          </a:r>
        </a:p>
        <a:p>
          <a:r>
            <a:rPr kumimoji="1" lang="ja-JP" altLang="en-US" sz="1100">
              <a:latin typeface="ＭＳ Ｐゴシック" panose="020B0600070205080204" pitchFamily="50" charset="-128"/>
              <a:ea typeface="ＭＳ Ｐゴシック" panose="020B0600070205080204" pitchFamily="50" charset="-128"/>
            </a:rPr>
            <a:t>　今後、老朽化施設の更新が集中することが予想されることから、施設の複合化及び集約化を図るなど、公共施設の適正配置に取り組むことが必要である。</a:t>
          </a: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77281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00000000-0008-0000-0D00-000044000000}"/>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114088</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flipV="1">
          <a:off x="4206240" y="4388273"/>
          <a:ext cx="1270" cy="1257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117915</xdr:rowOff>
    </xdr:from>
    <xdr:ext cx="405111" cy="259045"/>
    <xdr:sp macro="" textlink="">
      <xdr:nvSpPr>
        <xdr:cNvPr id="70" name="有形固定資産減価償却率最小値テキスト">
          <a:extLst>
            <a:ext uri="{FF2B5EF4-FFF2-40B4-BE49-F238E27FC236}">
              <a16:creationId xmlns:a16="http://schemas.microsoft.com/office/drawing/2014/main" id="{00000000-0008-0000-0D00-000046000000}"/>
            </a:ext>
          </a:extLst>
        </xdr:cNvPr>
        <xdr:cNvSpPr txBox="1"/>
      </xdr:nvSpPr>
      <xdr:spPr>
        <a:xfrm>
          <a:off x="4258945" y="565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114088</xdr:rowOff>
    </xdr:from>
    <xdr:to>
      <xdr:col>23</xdr:col>
      <xdr:colOff>174625</xdr:colOff>
      <xdr:row>33</xdr:row>
      <xdr:rowOff>114088</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119245" y="564620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2" name="有形固定資産減価償却率最大値テキスト">
          <a:extLst>
            <a:ext uri="{FF2B5EF4-FFF2-40B4-BE49-F238E27FC236}">
              <a16:creationId xmlns:a16="http://schemas.microsoft.com/office/drawing/2014/main" id="{00000000-0008-0000-0D00-000048000000}"/>
            </a:ext>
          </a:extLst>
        </xdr:cNvPr>
        <xdr:cNvSpPr txBox="1"/>
      </xdr:nvSpPr>
      <xdr:spPr>
        <a:xfrm>
          <a:off x="4258945" y="417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a:off x="4119245" y="438827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94209</xdr:rowOff>
    </xdr:from>
    <xdr:ext cx="405111" cy="259045"/>
    <xdr:sp macro="" textlink="">
      <xdr:nvSpPr>
        <xdr:cNvPr id="74" name="有形固定資産減価償却率平均値テキスト">
          <a:extLst>
            <a:ext uri="{FF2B5EF4-FFF2-40B4-BE49-F238E27FC236}">
              <a16:creationId xmlns:a16="http://schemas.microsoft.com/office/drawing/2014/main" id="{00000000-0008-0000-0D00-00004A000000}"/>
            </a:ext>
          </a:extLst>
        </xdr:cNvPr>
        <xdr:cNvSpPr txBox="1"/>
      </xdr:nvSpPr>
      <xdr:spPr>
        <a:xfrm>
          <a:off x="4258945" y="4955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115782</xdr:rowOff>
    </xdr:from>
    <xdr:to>
      <xdr:col>23</xdr:col>
      <xdr:colOff>136525</xdr:colOff>
      <xdr:row>30</xdr:row>
      <xdr:rowOff>45932</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4157345" y="49773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69003</xdr:rowOff>
    </xdr:from>
    <xdr:to>
      <xdr:col>19</xdr:col>
      <xdr:colOff>187325</xdr:colOff>
      <xdr:row>29</xdr:row>
      <xdr:rowOff>170603</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3537585" y="49305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33020</xdr:rowOff>
    </xdr:from>
    <xdr:to>
      <xdr:col>15</xdr:col>
      <xdr:colOff>187325</xdr:colOff>
      <xdr:row>29</xdr:row>
      <xdr:rowOff>134620</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2867025" y="4894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107315</xdr:rowOff>
    </xdr:from>
    <xdr:to>
      <xdr:col>11</xdr:col>
      <xdr:colOff>187325</xdr:colOff>
      <xdr:row>29</xdr:row>
      <xdr:rowOff>37465</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2196465" y="48012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53340</xdr:rowOff>
    </xdr:from>
    <xdr:to>
      <xdr:col>7</xdr:col>
      <xdr:colOff>187325</xdr:colOff>
      <xdr:row>28</xdr:row>
      <xdr:rowOff>154940</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1525905" y="47472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168487</xdr:rowOff>
    </xdr:from>
    <xdr:to>
      <xdr:col>23</xdr:col>
      <xdr:colOff>136525</xdr:colOff>
      <xdr:row>29</xdr:row>
      <xdr:rowOff>98637</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157345" y="48624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19914</xdr:rowOff>
    </xdr:from>
    <xdr:ext cx="405111" cy="259045"/>
    <xdr:sp macro="" textlink="">
      <xdr:nvSpPr>
        <xdr:cNvPr id="86" name="有形固定資産減価償却率該当値テキスト">
          <a:extLst>
            <a:ext uri="{FF2B5EF4-FFF2-40B4-BE49-F238E27FC236}">
              <a16:creationId xmlns:a16="http://schemas.microsoft.com/office/drawing/2014/main" id="{00000000-0008-0000-0D00-000056000000}"/>
            </a:ext>
          </a:extLst>
        </xdr:cNvPr>
        <xdr:cNvSpPr txBox="1"/>
      </xdr:nvSpPr>
      <xdr:spPr>
        <a:xfrm>
          <a:off x="4258945" y="4713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66675</xdr:rowOff>
    </xdr:from>
    <xdr:to>
      <xdr:col>19</xdr:col>
      <xdr:colOff>187325</xdr:colOff>
      <xdr:row>30</xdr:row>
      <xdr:rowOff>168275</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3537585" y="50958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47837</xdr:rowOff>
    </xdr:from>
    <xdr:to>
      <xdr:col>23</xdr:col>
      <xdr:colOff>85725</xdr:colOff>
      <xdr:row>30</xdr:row>
      <xdr:rowOff>117475</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flipV="1">
          <a:off x="3588385" y="4909397"/>
          <a:ext cx="619760" cy="23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27093</xdr:rowOff>
    </xdr:from>
    <xdr:to>
      <xdr:col>15</xdr:col>
      <xdr:colOff>187325</xdr:colOff>
      <xdr:row>30</xdr:row>
      <xdr:rowOff>128693</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2867025" y="50562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77893</xdr:rowOff>
    </xdr:from>
    <xdr:to>
      <xdr:col>19</xdr:col>
      <xdr:colOff>136525</xdr:colOff>
      <xdr:row>30</xdr:row>
      <xdr:rowOff>117475</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2917825" y="5107093"/>
          <a:ext cx="67056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122978</xdr:rowOff>
    </xdr:from>
    <xdr:to>
      <xdr:col>11</xdr:col>
      <xdr:colOff>187325</xdr:colOff>
      <xdr:row>30</xdr:row>
      <xdr:rowOff>53128</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2196465" y="49845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2328</xdr:rowOff>
    </xdr:from>
    <xdr:to>
      <xdr:col>15</xdr:col>
      <xdr:colOff>136525</xdr:colOff>
      <xdr:row>30</xdr:row>
      <xdr:rowOff>77893</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2247265" y="5031528"/>
          <a:ext cx="67056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69003</xdr:rowOff>
    </xdr:from>
    <xdr:to>
      <xdr:col>7</xdr:col>
      <xdr:colOff>187325</xdr:colOff>
      <xdr:row>29</xdr:row>
      <xdr:rowOff>170603</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1525905" y="49305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119803</xdr:rowOff>
    </xdr:from>
    <xdr:to>
      <xdr:col>11</xdr:col>
      <xdr:colOff>136525</xdr:colOff>
      <xdr:row>30</xdr:row>
      <xdr:rowOff>2328</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1576705" y="4981363"/>
          <a:ext cx="670560" cy="5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15680</xdr:rowOff>
    </xdr:from>
    <xdr:ext cx="405111" cy="259045"/>
    <xdr:sp macro="" textlink="">
      <xdr:nvSpPr>
        <xdr:cNvPr id="95" name="n_1aveValue有形固定資産減価償却率">
          <a:extLst>
            <a:ext uri="{FF2B5EF4-FFF2-40B4-BE49-F238E27FC236}">
              <a16:creationId xmlns:a16="http://schemas.microsoft.com/office/drawing/2014/main" id="{00000000-0008-0000-0D00-00005F000000}"/>
            </a:ext>
          </a:extLst>
        </xdr:cNvPr>
        <xdr:cNvSpPr txBox="1"/>
      </xdr:nvSpPr>
      <xdr:spPr>
        <a:xfrm>
          <a:off x="3395989" y="4709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151147</xdr:rowOff>
    </xdr:from>
    <xdr:ext cx="405111" cy="259045"/>
    <xdr:sp macro="" textlink="">
      <xdr:nvSpPr>
        <xdr:cNvPr id="96" name="n_2aveValue有形固定資産減価償却率">
          <a:extLst>
            <a:ext uri="{FF2B5EF4-FFF2-40B4-BE49-F238E27FC236}">
              <a16:creationId xmlns:a16="http://schemas.microsoft.com/office/drawing/2014/main" id="{00000000-0008-0000-0D00-000060000000}"/>
            </a:ext>
          </a:extLst>
        </xdr:cNvPr>
        <xdr:cNvSpPr txBox="1"/>
      </xdr:nvSpPr>
      <xdr:spPr>
        <a:xfrm>
          <a:off x="2738129" y="467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53992</xdr:rowOff>
    </xdr:from>
    <xdr:ext cx="405111" cy="259045"/>
    <xdr:sp macro="" textlink="">
      <xdr:nvSpPr>
        <xdr:cNvPr id="97" name="n_3aveValue有形固定資産減価償却率">
          <a:extLst>
            <a:ext uri="{FF2B5EF4-FFF2-40B4-BE49-F238E27FC236}">
              <a16:creationId xmlns:a16="http://schemas.microsoft.com/office/drawing/2014/main" id="{00000000-0008-0000-0D00-000061000000}"/>
            </a:ext>
          </a:extLst>
        </xdr:cNvPr>
        <xdr:cNvSpPr txBox="1"/>
      </xdr:nvSpPr>
      <xdr:spPr>
        <a:xfrm>
          <a:off x="2067569" y="4580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17</xdr:rowOff>
    </xdr:from>
    <xdr:ext cx="405111" cy="259045"/>
    <xdr:sp macro="" textlink="">
      <xdr:nvSpPr>
        <xdr:cNvPr id="98" name="n_4aveValue有形固定資産減価償却率">
          <a:extLst>
            <a:ext uri="{FF2B5EF4-FFF2-40B4-BE49-F238E27FC236}">
              <a16:creationId xmlns:a16="http://schemas.microsoft.com/office/drawing/2014/main" id="{00000000-0008-0000-0D00-000062000000}"/>
            </a:ext>
          </a:extLst>
        </xdr:cNvPr>
        <xdr:cNvSpPr txBox="1"/>
      </xdr:nvSpPr>
      <xdr:spPr>
        <a:xfrm>
          <a:off x="1397009" y="4526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159402</xdr:rowOff>
    </xdr:from>
    <xdr:ext cx="405111" cy="259045"/>
    <xdr:sp macro="" textlink="">
      <xdr:nvSpPr>
        <xdr:cNvPr id="99" name="n_1mainValue有形固定資産減価償却率">
          <a:extLst>
            <a:ext uri="{FF2B5EF4-FFF2-40B4-BE49-F238E27FC236}">
              <a16:creationId xmlns:a16="http://schemas.microsoft.com/office/drawing/2014/main" id="{00000000-0008-0000-0D00-000063000000}"/>
            </a:ext>
          </a:extLst>
        </xdr:cNvPr>
        <xdr:cNvSpPr txBox="1"/>
      </xdr:nvSpPr>
      <xdr:spPr>
        <a:xfrm>
          <a:off x="3395989" y="5188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119820</xdr:rowOff>
    </xdr:from>
    <xdr:ext cx="405111" cy="259045"/>
    <xdr:sp macro="" textlink="">
      <xdr:nvSpPr>
        <xdr:cNvPr id="100" name="n_2mainValue有形固定資産減価償却率">
          <a:extLst>
            <a:ext uri="{FF2B5EF4-FFF2-40B4-BE49-F238E27FC236}">
              <a16:creationId xmlns:a16="http://schemas.microsoft.com/office/drawing/2014/main" id="{00000000-0008-0000-0D00-000064000000}"/>
            </a:ext>
          </a:extLst>
        </xdr:cNvPr>
        <xdr:cNvSpPr txBox="1"/>
      </xdr:nvSpPr>
      <xdr:spPr>
        <a:xfrm>
          <a:off x="2738129" y="5149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44255</xdr:rowOff>
    </xdr:from>
    <xdr:ext cx="405111" cy="259045"/>
    <xdr:sp macro="" textlink="">
      <xdr:nvSpPr>
        <xdr:cNvPr id="101" name="n_3mainValue有形固定資産減価償却率">
          <a:extLst>
            <a:ext uri="{FF2B5EF4-FFF2-40B4-BE49-F238E27FC236}">
              <a16:creationId xmlns:a16="http://schemas.microsoft.com/office/drawing/2014/main" id="{00000000-0008-0000-0D00-000065000000}"/>
            </a:ext>
          </a:extLst>
        </xdr:cNvPr>
        <xdr:cNvSpPr txBox="1"/>
      </xdr:nvSpPr>
      <xdr:spPr>
        <a:xfrm>
          <a:off x="2067569" y="507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161730</xdr:rowOff>
    </xdr:from>
    <xdr:ext cx="405111" cy="259045"/>
    <xdr:sp macro="" textlink="">
      <xdr:nvSpPr>
        <xdr:cNvPr id="102" name="n_4mainValue有形固定資産減価償却率">
          <a:extLst>
            <a:ext uri="{FF2B5EF4-FFF2-40B4-BE49-F238E27FC236}">
              <a16:creationId xmlns:a16="http://schemas.microsoft.com/office/drawing/2014/main" id="{00000000-0008-0000-0D00-000066000000}"/>
            </a:ext>
          </a:extLst>
        </xdr:cNvPr>
        <xdr:cNvSpPr txBox="1"/>
      </xdr:nvSpPr>
      <xdr:spPr>
        <a:xfrm>
          <a:off x="1397009" y="5023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債務償還費率は</a:t>
          </a:r>
          <a:r>
            <a:rPr kumimoji="1" lang="en-US" altLang="ja-JP" sz="1100">
              <a:latin typeface="ＭＳ Ｐゴシック" panose="020B0600070205080204" pitchFamily="50" charset="-128"/>
              <a:ea typeface="ＭＳ Ｐゴシック" panose="020B0600070205080204" pitchFamily="50" charset="-128"/>
            </a:rPr>
            <a:t>501.0</a:t>
          </a:r>
          <a:r>
            <a:rPr kumimoji="1" lang="ja-JP" altLang="en-US" sz="1100">
              <a:latin typeface="ＭＳ Ｐゴシック" panose="020B0600070205080204" pitchFamily="50" charset="-128"/>
              <a:ea typeface="ＭＳ Ｐゴシック" panose="020B0600070205080204" pitchFamily="50" charset="-128"/>
            </a:rPr>
            <a:t>％で、類似団体平均の</a:t>
          </a:r>
          <a:r>
            <a:rPr kumimoji="1" lang="en-US" altLang="ja-JP" sz="1100">
              <a:latin typeface="ＭＳ Ｐゴシック" panose="020B0600070205080204" pitchFamily="50" charset="-128"/>
              <a:ea typeface="ＭＳ Ｐゴシック" panose="020B0600070205080204" pitchFamily="50" charset="-128"/>
            </a:rPr>
            <a:t>337.4</a:t>
          </a:r>
          <a:r>
            <a:rPr kumimoji="1" lang="ja-JP" altLang="en-US" sz="1100">
              <a:latin typeface="ＭＳ Ｐゴシック" panose="020B0600070205080204" pitchFamily="50" charset="-128"/>
              <a:ea typeface="ＭＳ Ｐゴシック" panose="020B0600070205080204" pitchFamily="50" charset="-128"/>
            </a:rPr>
            <a:t>％を大きく上回っている状況であるが、これは近年、大型普通建設事業が集中したことにより、債務残高が増加したことが要因である。</a:t>
          </a:r>
        </a:p>
        <a:p>
          <a:r>
            <a:rPr kumimoji="1" lang="ja-JP" altLang="en-US" sz="1100">
              <a:latin typeface="ＭＳ Ｐゴシック" panose="020B0600070205080204" pitchFamily="50" charset="-128"/>
              <a:ea typeface="ＭＳ Ｐゴシック" panose="020B0600070205080204" pitchFamily="50" charset="-128"/>
            </a:rPr>
            <a:t>　歳入の確保と歳出の抑制に努める必要があるほか、減債基金や余剰金等を活用した繰上償還を行うなど、引き続き、債務残高の抑制に取り組むことが必要である。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9971405" y="589869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9486041" y="58087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9971405" y="5597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9542936" y="550789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9971405" y="529707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9542936" y="520327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9971405" y="499627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9542936" y="490247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9971405" y="4695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9542936" y="4601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9971405" y="439084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9645528" y="43008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0000000-0008-0000-0D00-000084000000}"/>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97418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flipV="1">
          <a:off x="13027660" y="4390843"/>
          <a:ext cx="1269" cy="140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101245</xdr:rowOff>
    </xdr:from>
    <xdr:ext cx="469744" cy="259045"/>
    <xdr:sp macro="" textlink="">
      <xdr:nvSpPr>
        <xdr:cNvPr id="134" name="債務償還比率最小値テキスト">
          <a:extLst>
            <a:ext uri="{FF2B5EF4-FFF2-40B4-BE49-F238E27FC236}">
              <a16:creationId xmlns:a16="http://schemas.microsoft.com/office/drawing/2014/main" id="{00000000-0008-0000-0D00-000086000000}"/>
            </a:ext>
          </a:extLst>
        </xdr:cNvPr>
        <xdr:cNvSpPr txBox="1"/>
      </xdr:nvSpPr>
      <xdr:spPr>
        <a:xfrm>
          <a:off x="13080365" y="5801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97418</xdr:rowOff>
    </xdr:from>
    <xdr:to>
      <xdr:col>76</xdr:col>
      <xdr:colOff>111125</xdr:colOff>
      <xdr:row>34</xdr:row>
      <xdr:rowOff>97418</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2963525" y="57971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00000000-0008-0000-0D00-000088000000}"/>
            </a:ext>
          </a:extLst>
        </xdr:cNvPr>
        <xdr:cNvSpPr txBox="1"/>
      </xdr:nvSpPr>
      <xdr:spPr>
        <a:xfrm>
          <a:off x="13080365" y="4173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2963525" y="4390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10249</xdr:rowOff>
    </xdr:from>
    <xdr:ext cx="469744" cy="259045"/>
    <xdr:sp macro="" textlink="">
      <xdr:nvSpPr>
        <xdr:cNvPr id="138" name="債務償還比率平均値テキスト">
          <a:extLst>
            <a:ext uri="{FF2B5EF4-FFF2-40B4-BE49-F238E27FC236}">
              <a16:creationId xmlns:a16="http://schemas.microsoft.com/office/drawing/2014/main" id="{00000000-0008-0000-0D00-00008A000000}"/>
            </a:ext>
          </a:extLst>
        </xdr:cNvPr>
        <xdr:cNvSpPr txBox="1"/>
      </xdr:nvSpPr>
      <xdr:spPr>
        <a:xfrm>
          <a:off x="13080365" y="47041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158822</xdr:rowOff>
    </xdr:from>
    <xdr:to>
      <xdr:col>76</xdr:col>
      <xdr:colOff>73025</xdr:colOff>
      <xdr:row>29</xdr:row>
      <xdr:rowOff>88972</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3001625" y="48527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137233</xdr:rowOff>
    </xdr:from>
    <xdr:to>
      <xdr:col>72</xdr:col>
      <xdr:colOff>123825</xdr:colOff>
      <xdr:row>29</xdr:row>
      <xdr:rowOff>67383</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2359005" y="48311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87304</xdr:rowOff>
    </xdr:from>
    <xdr:to>
      <xdr:col>68</xdr:col>
      <xdr:colOff>123825</xdr:colOff>
      <xdr:row>30</xdr:row>
      <xdr:rowOff>17454</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1688445" y="49488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93164</xdr:rowOff>
    </xdr:from>
    <xdr:to>
      <xdr:col>64</xdr:col>
      <xdr:colOff>123825</xdr:colOff>
      <xdr:row>30</xdr:row>
      <xdr:rowOff>23314</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1017885" y="49547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110281</xdr:rowOff>
    </xdr:from>
    <xdr:to>
      <xdr:col>60</xdr:col>
      <xdr:colOff>123825</xdr:colOff>
      <xdr:row>30</xdr:row>
      <xdr:rowOff>40431</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0347325" y="49718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68217</xdr:rowOff>
    </xdr:from>
    <xdr:to>
      <xdr:col>76</xdr:col>
      <xdr:colOff>73025</xdr:colOff>
      <xdr:row>30</xdr:row>
      <xdr:rowOff>169817</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3001625" y="50974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46644</xdr:rowOff>
    </xdr:from>
    <xdr:ext cx="469744" cy="259045"/>
    <xdr:sp macro="" textlink="">
      <xdr:nvSpPr>
        <xdr:cNvPr id="150" name="債務償還比率該当値テキスト">
          <a:extLst>
            <a:ext uri="{FF2B5EF4-FFF2-40B4-BE49-F238E27FC236}">
              <a16:creationId xmlns:a16="http://schemas.microsoft.com/office/drawing/2014/main" id="{00000000-0008-0000-0D00-000096000000}"/>
            </a:ext>
          </a:extLst>
        </xdr:cNvPr>
        <xdr:cNvSpPr txBox="1"/>
      </xdr:nvSpPr>
      <xdr:spPr>
        <a:xfrm>
          <a:off x="13080365" y="5075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93626</xdr:rowOff>
    </xdr:from>
    <xdr:to>
      <xdr:col>72</xdr:col>
      <xdr:colOff>123825</xdr:colOff>
      <xdr:row>30</xdr:row>
      <xdr:rowOff>23776</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2359005" y="49551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144426</xdr:rowOff>
    </xdr:from>
    <xdr:to>
      <xdr:col>76</xdr:col>
      <xdr:colOff>22225</xdr:colOff>
      <xdr:row>30</xdr:row>
      <xdr:rowOff>119017</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a:off x="12409805" y="5005986"/>
          <a:ext cx="619760" cy="14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88419</xdr:rowOff>
    </xdr:from>
    <xdr:to>
      <xdr:col>68</xdr:col>
      <xdr:colOff>123825</xdr:colOff>
      <xdr:row>31</xdr:row>
      <xdr:rowOff>18569</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1688445" y="51176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144426</xdr:rowOff>
    </xdr:from>
    <xdr:to>
      <xdr:col>72</xdr:col>
      <xdr:colOff>73025</xdr:colOff>
      <xdr:row>30</xdr:row>
      <xdr:rowOff>139219</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1739245" y="5005986"/>
          <a:ext cx="670560" cy="16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95976</xdr:rowOff>
    </xdr:from>
    <xdr:to>
      <xdr:col>64</xdr:col>
      <xdr:colOff>123825</xdr:colOff>
      <xdr:row>31</xdr:row>
      <xdr:rowOff>26126</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1017885" y="51251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139219</xdr:rowOff>
    </xdr:from>
    <xdr:to>
      <xdr:col>68</xdr:col>
      <xdr:colOff>73025</xdr:colOff>
      <xdr:row>30</xdr:row>
      <xdr:rowOff>146776</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1068685" y="5168419"/>
          <a:ext cx="670560" cy="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66866</xdr:rowOff>
    </xdr:from>
    <xdr:to>
      <xdr:col>60</xdr:col>
      <xdr:colOff>123825</xdr:colOff>
      <xdr:row>31</xdr:row>
      <xdr:rowOff>168466</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0347325" y="526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146776</xdr:rowOff>
    </xdr:from>
    <xdr:to>
      <xdr:col>64</xdr:col>
      <xdr:colOff>73025</xdr:colOff>
      <xdr:row>31</xdr:row>
      <xdr:rowOff>117666</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0398125" y="5175976"/>
          <a:ext cx="670560" cy="13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83910</xdr:rowOff>
    </xdr:from>
    <xdr:ext cx="469744" cy="259045"/>
    <xdr:sp macro="" textlink="">
      <xdr:nvSpPr>
        <xdr:cNvPr id="159" name="n_1aveValue債務償還比率">
          <a:extLst>
            <a:ext uri="{FF2B5EF4-FFF2-40B4-BE49-F238E27FC236}">
              <a16:creationId xmlns:a16="http://schemas.microsoft.com/office/drawing/2014/main" id="{00000000-0008-0000-0D00-00009F000000}"/>
            </a:ext>
          </a:extLst>
        </xdr:cNvPr>
        <xdr:cNvSpPr txBox="1"/>
      </xdr:nvSpPr>
      <xdr:spPr>
        <a:xfrm>
          <a:off x="12185092" y="461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33981</xdr:rowOff>
    </xdr:from>
    <xdr:ext cx="469744" cy="259045"/>
    <xdr:sp macro="" textlink="">
      <xdr:nvSpPr>
        <xdr:cNvPr id="160" name="n_2aveValue債務償還比率">
          <a:extLst>
            <a:ext uri="{FF2B5EF4-FFF2-40B4-BE49-F238E27FC236}">
              <a16:creationId xmlns:a16="http://schemas.microsoft.com/office/drawing/2014/main" id="{00000000-0008-0000-0D00-0000A0000000}"/>
            </a:ext>
          </a:extLst>
        </xdr:cNvPr>
        <xdr:cNvSpPr txBox="1"/>
      </xdr:nvSpPr>
      <xdr:spPr>
        <a:xfrm>
          <a:off x="11527232" y="472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39841</xdr:rowOff>
    </xdr:from>
    <xdr:ext cx="469744" cy="259045"/>
    <xdr:sp macro="" textlink="">
      <xdr:nvSpPr>
        <xdr:cNvPr id="161" name="n_3aveValue債務償還比率">
          <a:extLst>
            <a:ext uri="{FF2B5EF4-FFF2-40B4-BE49-F238E27FC236}">
              <a16:creationId xmlns:a16="http://schemas.microsoft.com/office/drawing/2014/main" id="{00000000-0008-0000-0D00-0000A1000000}"/>
            </a:ext>
          </a:extLst>
        </xdr:cNvPr>
        <xdr:cNvSpPr txBox="1"/>
      </xdr:nvSpPr>
      <xdr:spPr>
        <a:xfrm>
          <a:off x="10856672" y="473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56958</xdr:rowOff>
    </xdr:from>
    <xdr:ext cx="469744" cy="259045"/>
    <xdr:sp macro="" textlink="">
      <xdr:nvSpPr>
        <xdr:cNvPr id="162" name="n_4aveValue債務償還比率">
          <a:extLst>
            <a:ext uri="{FF2B5EF4-FFF2-40B4-BE49-F238E27FC236}">
              <a16:creationId xmlns:a16="http://schemas.microsoft.com/office/drawing/2014/main" id="{00000000-0008-0000-0D00-0000A2000000}"/>
            </a:ext>
          </a:extLst>
        </xdr:cNvPr>
        <xdr:cNvSpPr txBox="1"/>
      </xdr:nvSpPr>
      <xdr:spPr>
        <a:xfrm>
          <a:off x="10186112" y="475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14903</xdr:rowOff>
    </xdr:from>
    <xdr:ext cx="469744" cy="259045"/>
    <xdr:sp macro="" textlink="">
      <xdr:nvSpPr>
        <xdr:cNvPr id="163" name="n_1mainValue債務償還比率">
          <a:extLst>
            <a:ext uri="{FF2B5EF4-FFF2-40B4-BE49-F238E27FC236}">
              <a16:creationId xmlns:a16="http://schemas.microsoft.com/office/drawing/2014/main" id="{00000000-0008-0000-0D00-0000A3000000}"/>
            </a:ext>
          </a:extLst>
        </xdr:cNvPr>
        <xdr:cNvSpPr txBox="1"/>
      </xdr:nvSpPr>
      <xdr:spPr>
        <a:xfrm>
          <a:off x="12185092" y="504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9696</xdr:rowOff>
    </xdr:from>
    <xdr:ext cx="469744" cy="259045"/>
    <xdr:sp macro="" textlink="">
      <xdr:nvSpPr>
        <xdr:cNvPr id="164" name="n_2mainValue債務償還比率">
          <a:extLst>
            <a:ext uri="{FF2B5EF4-FFF2-40B4-BE49-F238E27FC236}">
              <a16:creationId xmlns:a16="http://schemas.microsoft.com/office/drawing/2014/main" id="{00000000-0008-0000-0D00-0000A4000000}"/>
            </a:ext>
          </a:extLst>
        </xdr:cNvPr>
        <xdr:cNvSpPr txBox="1"/>
      </xdr:nvSpPr>
      <xdr:spPr>
        <a:xfrm>
          <a:off x="11527232" y="520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17253</xdr:rowOff>
    </xdr:from>
    <xdr:ext cx="469744" cy="259045"/>
    <xdr:sp macro="" textlink="">
      <xdr:nvSpPr>
        <xdr:cNvPr id="165" name="n_3mainValue債務償還比率">
          <a:extLst>
            <a:ext uri="{FF2B5EF4-FFF2-40B4-BE49-F238E27FC236}">
              <a16:creationId xmlns:a16="http://schemas.microsoft.com/office/drawing/2014/main" id="{00000000-0008-0000-0D00-0000A5000000}"/>
            </a:ext>
          </a:extLst>
        </xdr:cNvPr>
        <xdr:cNvSpPr txBox="1"/>
      </xdr:nvSpPr>
      <xdr:spPr>
        <a:xfrm>
          <a:off x="10856672" y="521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159593</xdr:rowOff>
    </xdr:from>
    <xdr:ext cx="469744" cy="259045"/>
    <xdr:sp macro="" textlink="">
      <xdr:nvSpPr>
        <xdr:cNvPr id="166" name="n_4mainValue債務償還比率">
          <a:extLst>
            <a:ext uri="{FF2B5EF4-FFF2-40B4-BE49-F238E27FC236}">
              <a16:creationId xmlns:a16="http://schemas.microsoft.com/office/drawing/2014/main" id="{00000000-0008-0000-0D00-0000A6000000}"/>
            </a:ext>
          </a:extLst>
        </xdr:cNvPr>
        <xdr:cNvSpPr txBox="1"/>
      </xdr:nvSpPr>
      <xdr:spPr>
        <a:xfrm>
          <a:off x="10186112" y="535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0000000-0008-0000-0D00-0000A7000000}"/>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00000000-0008-0000-0D00-0000A8000000}"/>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0000000-0008-0000-0D00-0000AC000000}"/>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5,607
5,580
434.96
10,333,807
9,409,696
564,807
4,248,109
11,024,649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121920</xdr:rowOff>
    </xdr:from>
    <xdr:to>
      <xdr:col>24</xdr:col>
      <xdr:colOff>62865</xdr:colOff>
      <xdr:row>41</xdr:row>
      <xdr:rowOff>167640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086225" y="548640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124960" y="704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02082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124960" y="526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121920</xdr:rowOff>
    </xdr:from>
    <xdr:to>
      <xdr:col>24</xdr:col>
      <xdr:colOff>152400</xdr:colOff>
      <xdr:row>32</xdr:row>
      <xdr:rowOff>121920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020820" y="5486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91457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124960" y="646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036060" y="64833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312160" y="64452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38735</xdr:rowOff>
    </xdr:from>
    <xdr:to>
      <xdr:col>15</xdr:col>
      <xdr:colOff>101600</xdr:colOff>
      <xdr:row>38</xdr:row>
      <xdr:rowOff>140335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5146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141605</xdr:rowOff>
    </xdr:from>
    <xdr:to>
      <xdr:col>10</xdr:col>
      <xdr:colOff>165100</xdr:colOff>
      <xdr:row>38</xdr:row>
      <xdr:rowOff>71755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739900" y="63442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114935</xdr:rowOff>
    </xdr:from>
    <xdr:to>
      <xdr:col>6</xdr:col>
      <xdr:colOff>38100</xdr:colOff>
      <xdr:row>38</xdr:row>
      <xdr:rowOff>45085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965200" y="63176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03606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63517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124960"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6350</xdr:rowOff>
    </xdr:from>
    <xdr:to>
      <xdr:col>20</xdr:col>
      <xdr:colOff>38100</xdr:colOff>
      <xdr:row>38</xdr:row>
      <xdr:rowOff>107950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312160" y="63766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57150</xdr:rowOff>
    </xdr:from>
    <xdr:to>
      <xdr:col>24</xdr:col>
      <xdr:colOff>63500</xdr:colOff>
      <xdr:row>38</xdr:row>
      <xdr:rowOff>91440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355340" y="6427470"/>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153035</xdr:rowOff>
    </xdr:from>
    <xdr:to>
      <xdr:col>15</xdr:col>
      <xdr:colOff>101600</xdr:colOff>
      <xdr:row>38</xdr:row>
      <xdr:rowOff>83185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514600" y="6355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32385</xdr:rowOff>
    </xdr:from>
    <xdr:to>
      <xdr:col>19</xdr:col>
      <xdr:colOff>177800</xdr:colOff>
      <xdr:row>38</xdr:row>
      <xdr:rowOff>57150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565400" y="6402705"/>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114935</xdr:rowOff>
    </xdr:from>
    <xdr:to>
      <xdr:col>10</xdr:col>
      <xdr:colOff>165100</xdr:colOff>
      <xdr:row>38</xdr:row>
      <xdr:rowOff>45085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739900" y="6317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165735</xdr:rowOff>
    </xdr:from>
    <xdr:to>
      <xdr:col>15</xdr:col>
      <xdr:colOff>50800</xdr:colOff>
      <xdr:row>38</xdr:row>
      <xdr:rowOff>32385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790700" y="6368415"/>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82550</xdr:rowOff>
    </xdr:from>
    <xdr:to>
      <xdr:col>6</xdr:col>
      <xdr:colOff>38100</xdr:colOff>
      <xdr:row>38</xdr:row>
      <xdr:rowOff>12700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965200" y="6285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133350</xdr:rowOff>
    </xdr:from>
    <xdr:to>
      <xdr:col>10</xdr:col>
      <xdr:colOff>114300</xdr:colOff>
      <xdr:row>37</xdr:row>
      <xdr:rowOff>165735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008380" y="6336030"/>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17056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131462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38570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62882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61100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36212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836304" y="640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124477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17056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99712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38570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61612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61100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29227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83630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529992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209768" y="54508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520976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31266</xdr:rowOff>
    </xdr:from>
    <xdr:to>
      <xdr:col>54</xdr:col>
      <xdr:colOff>189865</xdr:colOff>
      <xdr:row>42</xdr:row>
      <xdr:rowOff>12850</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9219565" y="5731026"/>
          <a:ext cx="0" cy="1322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16677</xdr:rowOff>
    </xdr:from>
    <xdr:ext cx="534377"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9258300" y="705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12850</xdr:rowOff>
    </xdr:from>
    <xdr:to>
      <xdr:col>55</xdr:col>
      <xdr:colOff>88900</xdr:colOff>
      <xdr:row>42</xdr:row>
      <xdr:rowOff>12850</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9154160" y="705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149393</xdr:rowOff>
    </xdr:from>
    <xdr:ext cx="690189"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9258300" y="55138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31266</xdr:rowOff>
    </xdr:from>
    <xdr:to>
      <xdr:col>55</xdr:col>
      <xdr:colOff>88900</xdr:colOff>
      <xdr:row>34</xdr:row>
      <xdr:rowOff>31266</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9154160" y="57310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36773</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9258300" y="6910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58346</xdr:rowOff>
    </xdr:from>
    <xdr:to>
      <xdr:col>55</xdr:col>
      <xdr:colOff>50800</xdr:colOff>
      <xdr:row>41</xdr:row>
      <xdr:rowOff>159946</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9192260" y="69315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56336</xdr:rowOff>
    </xdr:from>
    <xdr:to>
      <xdr:col>50</xdr:col>
      <xdr:colOff>165100</xdr:colOff>
      <xdr:row>41</xdr:row>
      <xdr:rowOff>157936</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8445500" y="692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86885</xdr:rowOff>
    </xdr:from>
    <xdr:to>
      <xdr:col>46</xdr:col>
      <xdr:colOff>38100</xdr:colOff>
      <xdr:row>42</xdr:row>
      <xdr:rowOff>17035</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7670800" y="69601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81138</xdr:rowOff>
    </xdr:from>
    <xdr:to>
      <xdr:col>41</xdr:col>
      <xdr:colOff>101600</xdr:colOff>
      <xdr:row>42</xdr:row>
      <xdr:rowOff>11288</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6873240" y="69543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66874</xdr:rowOff>
    </xdr:from>
    <xdr:to>
      <xdr:col>36</xdr:col>
      <xdr:colOff>165100</xdr:colOff>
      <xdr:row>41</xdr:row>
      <xdr:rowOff>168474</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098540" y="69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55949</xdr:rowOff>
    </xdr:from>
    <xdr:to>
      <xdr:col>55</xdr:col>
      <xdr:colOff>50800</xdr:colOff>
      <xdr:row>41</xdr:row>
      <xdr:rowOff>157549</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192260" y="69291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15326</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9258300" y="672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58872</xdr:rowOff>
    </xdr:from>
    <xdr:to>
      <xdr:col>50</xdr:col>
      <xdr:colOff>165100</xdr:colOff>
      <xdr:row>41</xdr:row>
      <xdr:rowOff>160472</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445500" y="693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106749</xdr:rowOff>
    </xdr:from>
    <xdr:to>
      <xdr:col>55</xdr:col>
      <xdr:colOff>0</xdr:colOff>
      <xdr:row>41</xdr:row>
      <xdr:rowOff>109672</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496300" y="6979989"/>
          <a:ext cx="723900" cy="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60142</xdr:rowOff>
    </xdr:from>
    <xdr:to>
      <xdr:col>46</xdr:col>
      <xdr:colOff>38100</xdr:colOff>
      <xdr:row>41</xdr:row>
      <xdr:rowOff>161742</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670800" y="69333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109672</xdr:rowOff>
    </xdr:from>
    <xdr:to>
      <xdr:col>50</xdr:col>
      <xdr:colOff>114300</xdr:colOff>
      <xdr:row>41</xdr:row>
      <xdr:rowOff>110942</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713980" y="6982912"/>
          <a:ext cx="78232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63309</xdr:rowOff>
    </xdr:from>
    <xdr:to>
      <xdr:col>41</xdr:col>
      <xdr:colOff>101600</xdr:colOff>
      <xdr:row>41</xdr:row>
      <xdr:rowOff>164909</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873240" y="693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110942</xdr:rowOff>
    </xdr:from>
    <xdr:to>
      <xdr:col>45</xdr:col>
      <xdr:colOff>177800</xdr:colOff>
      <xdr:row>41</xdr:row>
      <xdr:rowOff>114109</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24040" y="6984182"/>
          <a:ext cx="789940" cy="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66163</xdr:rowOff>
    </xdr:from>
    <xdr:to>
      <xdr:col>36</xdr:col>
      <xdr:colOff>165100</xdr:colOff>
      <xdr:row>41</xdr:row>
      <xdr:rowOff>167763</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098540" y="693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114109</xdr:rowOff>
    </xdr:from>
    <xdr:to>
      <xdr:col>41</xdr:col>
      <xdr:colOff>50800</xdr:colOff>
      <xdr:row>41</xdr:row>
      <xdr:rowOff>116963</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149340" y="6987349"/>
          <a:ext cx="774700" cy="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3013</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8239271" y="670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8162</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7477271" y="704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2415</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6702571" y="704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159601</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5905011" y="703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151599</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8239271" y="702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6819</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7477271" y="671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9986</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6702571" y="671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12840</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5905011" y="671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65315</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086225" y="9349196"/>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124960" y="107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020820" y="10794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124960" y="91282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020820" y="93491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125565</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124960" y="10016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102688</xdr:rowOff>
    </xdr:from>
    <xdr:to>
      <xdr:col>24</xdr:col>
      <xdr:colOff>114300</xdr:colOff>
      <xdr:row>61</xdr:row>
      <xdr:rowOff>32838</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036060" y="101610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99423</xdr:rowOff>
    </xdr:from>
    <xdr:to>
      <xdr:col>20</xdr:col>
      <xdr:colOff>38100</xdr:colOff>
      <xdr:row>61</xdr:row>
      <xdr:rowOff>29573</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312160" y="101578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514600" y="10169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739900" y="10130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37374</xdr:rowOff>
    </xdr:from>
    <xdr:to>
      <xdr:col>6</xdr:col>
      <xdr:colOff>38100</xdr:colOff>
      <xdr:row>60</xdr:row>
      <xdr:rowOff>138974</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965200" y="100957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154940</xdr:rowOff>
    </xdr:from>
    <xdr:to>
      <xdr:col>24</xdr:col>
      <xdr:colOff>114300</xdr:colOff>
      <xdr:row>63</xdr:row>
      <xdr:rowOff>85090</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036060" y="10548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133367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124960"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146776</xdr:rowOff>
    </xdr:from>
    <xdr:to>
      <xdr:col>20</xdr:col>
      <xdr:colOff>38100</xdr:colOff>
      <xdr:row>63</xdr:row>
      <xdr:rowOff>76926</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312160" y="105404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26126</xdr:rowOff>
    </xdr:from>
    <xdr:to>
      <xdr:col>24</xdr:col>
      <xdr:colOff>63500</xdr:colOff>
      <xdr:row>63</xdr:row>
      <xdr:rowOff>34290</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355340" y="10587446"/>
          <a:ext cx="73152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150041</xdr:rowOff>
    </xdr:from>
    <xdr:to>
      <xdr:col>15</xdr:col>
      <xdr:colOff>101600</xdr:colOff>
      <xdr:row>63</xdr:row>
      <xdr:rowOff>80191</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514600" y="105437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26126</xdr:rowOff>
    </xdr:from>
    <xdr:to>
      <xdr:col>19</xdr:col>
      <xdr:colOff>177800</xdr:colOff>
      <xdr:row>63</xdr:row>
      <xdr:rowOff>29391</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flipV="1">
          <a:off x="2565400" y="10587446"/>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138612</xdr:rowOff>
    </xdr:from>
    <xdr:to>
      <xdr:col>10</xdr:col>
      <xdr:colOff>165100</xdr:colOff>
      <xdr:row>63</xdr:row>
      <xdr:rowOff>68762</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739900" y="105322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17962</xdr:rowOff>
    </xdr:from>
    <xdr:to>
      <xdr:col>15</xdr:col>
      <xdr:colOff>50800</xdr:colOff>
      <xdr:row>63</xdr:row>
      <xdr:rowOff>29391</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790700" y="10579282"/>
          <a:ext cx="7747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123916</xdr:rowOff>
    </xdr:from>
    <xdr:to>
      <xdr:col>6</xdr:col>
      <xdr:colOff>38100</xdr:colOff>
      <xdr:row>63</xdr:row>
      <xdr:rowOff>54066</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965200" y="105175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3266</xdr:rowOff>
    </xdr:from>
    <xdr:to>
      <xdr:col>10</xdr:col>
      <xdr:colOff>114300</xdr:colOff>
      <xdr:row>63</xdr:row>
      <xdr:rowOff>17962</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008380" y="10564586"/>
          <a:ext cx="78232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46100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170564" y="9936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57530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385704" y="9948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18342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611004" y="990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155501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836304" y="987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68053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17056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71318</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385704" y="10632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59889</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611004" y="10621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45193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836304" y="1060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167711</xdr:rowOff>
    </xdr:from>
    <xdr:to>
      <xdr:col>54</xdr:col>
      <xdr:colOff>189865</xdr:colOff>
      <xdr:row>64</xdr:row>
      <xdr:rowOff>67062</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9219565" y="9555551"/>
          <a:ext cx="0" cy="1240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70889</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9258300" y="107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67062</xdr:rowOff>
    </xdr:from>
    <xdr:to>
      <xdr:col>55</xdr:col>
      <xdr:colOff>88900</xdr:colOff>
      <xdr:row>64</xdr:row>
      <xdr:rowOff>67062</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9154160" y="10796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114388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9258300" y="93345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167711</xdr:rowOff>
    </xdr:from>
    <xdr:to>
      <xdr:col>55</xdr:col>
      <xdr:colOff>88900</xdr:colOff>
      <xdr:row>56</xdr:row>
      <xdr:rowOff>167711</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9154160" y="95555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27486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9258300" y="104211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49059</xdr:rowOff>
    </xdr:from>
    <xdr:to>
      <xdr:col>55</xdr:col>
      <xdr:colOff>50800</xdr:colOff>
      <xdr:row>62</xdr:row>
      <xdr:rowOff>150659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9192260" y="104427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60385</xdr:rowOff>
    </xdr:from>
    <xdr:to>
      <xdr:col>50</xdr:col>
      <xdr:colOff>165100</xdr:colOff>
      <xdr:row>62</xdr:row>
      <xdr:rowOff>161985</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8445500" y="1045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49166</xdr:rowOff>
    </xdr:from>
    <xdr:to>
      <xdr:col>46</xdr:col>
      <xdr:colOff>38100</xdr:colOff>
      <xdr:row>62</xdr:row>
      <xdr:rowOff>150766</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7670800" y="104428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8530</xdr:rowOff>
    </xdr:from>
    <xdr:to>
      <xdr:col>41</xdr:col>
      <xdr:colOff>101600</xdr:colOff>
      <xdr:row>62</xdr:row>
      <xdr:rowOff>110130</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6873240" y="1040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16837</xdr:rowOff>
    </xdr:from>
    <xdr:to>
      <xdr:col>36</xdr:col>
      <xdr:colOff>165100</xdr:colOff>
      <xdr:row>62</xdr:row>
      <xdr:rowOff>118437</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098540" y="1041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49987</xdr:rowOff>
    </xdr:from>
    <xdr:to>
      <xdr:col>55</xdr:col>
      <xdr:colOff>50800</xdr:colOff>
      <xdr:row>61</xdr:row>
      <xdr:rowOff>151587</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9192260" y="102760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72864</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9258300" y="101312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63878</xdr:rowOff>
    </xdr:from>
    <xdr:to>
      <xdr:col>50</xdr:col>
      <xdr:colOff>165100</xdr:colOff>
      <xdr:row>61</xdr:row>
      <xdr:rowOff>165478</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8445500" y="102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100787</xdr:rowOff>
    </xdr:from>
    <xdr:to>
      <xdr:col>55</xdr:col>
      <xdr:colOff>0</xdr:colOff>
      <xdr:row>61</xdr:row>
      <xdr:rowOff>114678</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8496300" y="10326827"/>
          <a:ext cx="723900" cy="1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80773</xdr:rowOff>
    </xdr:from>
    <xdr:to>
      <xdr:col>46</xdr:col>
      <xdr:colOff>38100</xdr:colOff>
      <xdr:row>62</xdr:row>
      <xdr:rowOff>10923</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7670800" y="103068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114678</xdr:rowOff>
    </xdr:from>
    <xdr:to>
      <xdr:col>50</xdr:col>
      <xdr:colOff>114300</xdr:colOff>
      <xdr:row>61</xdr:row>
      <xdr:rowOff>131573</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7713980" y="10340718"/>
          <a:ext cx="782320" cy="1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92484</xdr:rowOff>
    </xdr:from>
    <xdr:to>
      <xdr:col>41</xdr:col>
      <xdr:colOff>101600</xdr:colOff>
      <xdr:row>62</xdr:row>
      <xdr:rowOff>22634</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873240" y="103185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131573</xdr:rowOff>
    </xdr:from>
    <xdr:to>
      <xdr:col>45</xdr:col>
      <xdr:colOff>177800</xdr:colOff>
      <xdr:row>61</xdr:row>
      <xdr:rowOff>143284</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6924040" y="10357613"/>
          <a:ext cx="789940" cy="1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106425</xdr:rowOff>
    </xdr:from>
    <xdr:to>
      <xdr:col>36</xdr:col>
      <xdr:colOff>165100</xdr:colOff>
      <xdr:row>62</xdr:row>
      <xdr:rowOff>36575</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098540" y="103324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143284</xdr:rowOff>
    </xdr:from>
    <xdr:to>
      <xdr:col>41</xdr:col>
      <xdr:colOff>50800</xdr:colOff>
      <xdr:row>61</xdr:row>
      <xdr:rowOff>157225</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149340" y="10369324"/>
          <a:ext cx="774700" cy="1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153112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214575" y="10546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141893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444955" y="1053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101257</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670255" y="1049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109564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5872695" y="10503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10555</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8184225" y="100689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27450</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7399365" y="100858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39161</xdr:rowOff>
    </xdr:from>
    <xdr:ext cx="690189"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6624665" y="100975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53102</xdr:rowOff>
    </xdr:from>
    <xdr:ext cx="690189"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5849965" y="10111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120014</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086225" y="13028294"/>
          <a:ext cx="0" cy="1503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66691</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124960" y="12807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120014</xdr:rowOff>
    </xdr:from>
    <xdr:to>
      <xdr:col>24</xdr:col>
      <xdr:colOff>152400</xdr:colOff>
      <xdr:row>77</xdr:row>
      <xdr:rowOff>120014</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020820" y="130282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104791</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124960" y="138512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036060" y="138728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312160" y="138537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514600" y="138233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739900" y="1381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965200" y="13802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25400</xdr:rowOff>
    </xdr:from>
    <xdr:to>
      <xdr:col>24</xdr:col>
      <xdr:colOff>114300</xdr:colOff>
      <xdr:row>82</xdr:row>
      <xdr:rowOff>127000</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03606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48277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124960" y="1362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162561</xdr:rowOff>
    </xdr:from>
    <xdr:to>
      <xdr:col>20</xdr:col>
      <xdr:colOff>38100</xdr:colOff>
      <xdr:row>82</xdr:row>
      <xdr:rowOff>92711</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312160" y="137414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41911</xdr:rowOff>
    </xdr:from>
    <xdr:to>
      <xdr:col>24</xdr:col>
      <xdr:colOff>63500</xdr:colOff>
      <xdr:row>82</xdr:row>
      <xdr:rowOff>76200</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355340" y="13788391"/>
          <a:ext cx="7315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158750</xdr:rowOff>
    </xdr:from>
    <xdr:to>
      <xdr:col>15</xdr:col>
      <xdr:colOff>101600</xdr:colOff>
      <xdr:row>82</xdr:row>
      <xdr:rowOff>88900</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514600" y="13737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38100</xdr:rowOff>
    </xdr:from>
    <xdr:to>
      <xdr:col>19</xdr:col>
      <xdr:colOff>177800</xdr:colOff>
      <xdr:row>82</xdr:row>
      <xdr:rowOff>41911</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565400" y="13784580"/>
          <a:ext cx="78994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80645</xdr:rowOff>
    </xdr:from>
    <xdr:to>
      <xdr:col>10</xdr:col>
      <xdr:colOff>165100</xdr:colOff>
      <xdr:row>83</xdr:row>
      <xdr:rowOff>10795</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739900" y="13827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38100</xdr:rowOff>
    </xdr:from>
    <xdr:to>
      <xdr:col>15</xdr:col>
      <xdr:colOff>50800</xdr:colOff>
      <xdr:row>82</xdr:row>
      <xdr:rowOff>131445</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flipV="1">
          <a:off x="1790700" y="13784580"/>
          <a:ext cx="7747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78739</xdr:rowOff>
    </xdr:from>
    <xdr:to>
      <xdr:col>6</xdr:col>
      <xdr:colOff>38100</xdr:colOff>
      <xdr:row>83</xdr:row>
      <xdr:rowOff>8889</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965200" y="138252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129539</xdr:rowOff>
    </xdr:from>
    <xdr:to>
      <xdr:col>10</xdr:col>
      <xdr:colOff>114300</xdr:colOff>
      <xdr:row>82</xdr:row>
      <xdr:rowOff>131445</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008380" y="13876019"/>
          <a:ext cx="78232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28591</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170564" y="13942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169563</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385704" y="1391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19702</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611004" y="135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83630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109238</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170564" y="1352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105427</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38570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1922</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611004" y="1391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836304" y="13914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5364041" y="136461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5364041" y="132727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5364041" y="12903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E00-000058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56617</xdr:rowOff>
    </xdr:from>
    <xdr:to>
      <xdr:col>54</xdr:col>
      <xdr:colOff>189865</xdr:colOff>
      <xdr:row>86</xdr:row>
      <xdr:rowOff>102718</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flipV="1">
          <a:off x="9219565" y="13132537"/>
          <a:ext cx="0" cy="1387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106545</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E00-00005A010000}"/>
            </a:ext>
          </a:extLst>
        </xdr:cNvPr>
        <xdr:cNvSpPr txBox="1"/>
      </xdr:nvSpPr>
      <xdr:spPr>
        <a:xfrm>
          <a:off x="9258300" y="1452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102718</xdr:rowOff>
    </xdr:from>
    <xdr:to>
      <xdr:col>55</xdr:col>
      <xdr:colOff>88900</xdr:colOff>
      <xdr:row>86</xdr:row>
      <xdr:rowOff>102718</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9154160" y="145197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3294</xdr:rowOff>
    </xdr:from>
    <xdr:ext cx="534377" cy="259045"/>
    <xdr:sp macro="" textlink="">
      <xdr:nvSpPr>
        <xdr:cNvPr id="348" name="【公営住宅】&#10;一人当たり面積最大値テキスト">
          <a:extLst>
            <a:ext uri="{FF2B5EF4-FFF2-40B4-BE49-F238E27FC236}">
              <a16:creationId xmlns:a16="http://schemas.microsoft.com/office/drawing/2014/main" id="{00000000-0008-0000-0E00-00005C010000}"/>
            </a:ext>
          </a:extLst>
        </xdr:cNvPr>
        <xdr:cNvSpPr txBox="1"/>
      </xdr:nvSpPr>
      <xdr:spPr>
        <a:xfrm>
          <a:off x="9258300" y="1291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56617</xdr:rowOff>
    </xdr:from>
    <xdr:to>
      <xdr:col>55</xdr:col>
      <xdr:colOff>88900</xdr:colOff>
      <xdr:row>78</xdr:row>
      <xdr:rowOff>56617</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9154160" y="131325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15512</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E00-00005E010000}"/>
            </a:ext>
          </a:extLst>
        </xdr:cNvPr>
        <xdr:cNvSpPr txBox="1"/>
      </xdr:nvSpPr>
      <xdr:spPr>
        <a:xfrm>
          <a:off x="9258300" y="14097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164085</xdr:rowOff>
    </xdr:from>
    <xdr:to>
      <xdr:col>55</xdr:col>
      <xdr:colOff>50800</xdr:colOff>
      <xdr:row>85</xdr:row>
      <xdr:rowOff>94235</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9192260" y="142458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7035</xdr:rowOff>
    </xdr:from>
    <xdr:to>
      <xdr:col>50</xdr:col>
      <xdr:colOff>165100</xdr:colOff>
      <xdr:row>85</xdr:row>
      <xdr:rowOff>108635</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8445500" y="1425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22200</xdr:rowOff>
    </xdr:from>
    <xdr:to>
      <xdr:col>46</xdr:col>
      <xdr:colOff>38100</xdr:colOff>
      <xdr:row>85</xdr:row>
      <xdr:rowOff>123800</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7670800" y="142716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14427</xdr:rowOff>
    </xdr:from>
    <xdr:to>
      <xdr:col>41</xdr:col>
      <xdr:colOff>101600</xdr:colOff>
      <xdr:row>85</xdr:row>
      <xdr:rowOff>116027</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6873240" y="1426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9703</xdr:rowOff>
    </xdr:from>
    <xdr:to>
      <xdr:col>36</xdr:col>
      <xdr:colOff>165100</xdr:colOff>
      <xdr:row>85</xdr:row>
      <xdr:rowOff>111303</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6098540" y="1425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148920</xdr:rowOff>
    </xdr:from>
    <xdr:to>
      <xdr:col>55</xdr:col>
      <xdr:colOff>50800</xdr:colOff>
      <xdr:row>86</xdr:row>
      <xdr:rowOff>79070</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9192260" y="143983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63847</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E00-00006A010000}"/>
            </a:ext>
          </a:extLst>
        </xdr:cNvPr>
        <xdr:cNvSpPr txBox="1"/>
      </xdr:nvSpPr>
      <xdr:spPr>
        <a:xfrm>
          <a:off x="9258300" y="143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154863</xdr:rowOff>
    </xdr:from>
    <xdr:to>
      <xdr:col>50</xdr:col>
      <xdr:colOff>165100</xdr:colOff>
      <xdr:row>86</xdr:row>
      <xdr:rowOff>85013</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8445500" y="144042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28270</xdr:rowOff>
    </xdr:from>
    <xdr:to>
      <xdr:col>55</xdr:col>
      <xdr:colOff>0</xdr:colOff>
      <xdr:row>86</xdr:row>
      <xdr:rowOff>34213</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8496300" y="14445310"/>
          <a:ext cx="7239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154636</xdr:rowOff>
    </xdr:from>
    <xdr:to>
      <xdr:col>46</xdr:col>
      <xdr:colOff>38100</xdr:colOff>
      <xdr:row>86</xdr:row>
      <xdr:rowOff>84786</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7670800" y="144040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33986</xdr:rowOff>
    </xdr:from>
    <xdr:to>
      <xdr:col>50</xdr:col>
      <xdr:colOff>114300</xdr:colOff>
      <xdr:row>86</xdr:row>
      <xdr:rowOff>34213</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a:off x="7713980" y="14451026"/>
          <a:ext cx="782320" cy="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153112</xdr:rowOff>
    </xdr:from>
    <xdr:to>
      <xdr:col>41</xdr:col>
      <xdr:colOff>101600</xdr:colOff>
      <xdr:row>86</xdr:row>
      <xdr:rowOff>83262</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6873240" y="144025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32462</xdr:rowOff>
    </xdr:from>
    <xdr:to>
      <xdr:col>45</xdr:col>
      <xdr:colOff>177800</xdr:colOff>
      <xdr:row>86</xdr:row>
      <xdr:rowOff>33986</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a:off x="6924040" y="14449502"/>
          <a:ext cx="78994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158750</xdr:rowOff>
    </xdr:from>
    <xdr:to>
      <xdr:col>36</xdr:col>
      <xdr:colOff>165100</xdr:colOff>
      <xdr:row>86</xdr:row>
      <xdr:rowOff>88900</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6098540" y="14408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32462</xdr:rowOff>
    </xdr:from>
    <xdr:to>
      <xdr:col>41</xdr:col>
      <xdr:colOff>50800</xdr:colOff>
      <xdr:row>86</xdr:row>
      <xdr:rowOff>38100</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6149340" y="14449502"/>
          <a:ext cx="7747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125162</xdr:rowOff>
    </xdr:from>
    <xdr:ext cx="469744" cy="259045"/>
    <xdr:sp macro="" textlink="">
      <xdr:nvSpPr>
        <xdr:cNvPr id="371" name="n_1aveValue【公営住宅】&#10;一人当たり面積">
          <a:extLst>
            <a:ext uri="{FF2B5EF4-FFF2-40B4-BE49-F238E27FC236}">
              <a16:creationId xmlns:a16="http://schemas.microsoft.com/office/drawing/2014/main" id="{00000000-0008-0000-0E00-000073010000}"/>
            </a:ext>
          </a:extLst>
        </xdr:cNvPr>
        <xdr:cNvSpPr txBox="1"/>
      </xdr:nvSpPr>
      <xdr:spPr>
        <a:xfrm>
          <a:off x="8271587" y="1403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140327</xdr:rowOff>
    </xdr:from>
    <xdr:ext cx="469744" cy="259045"/>
    <xdr:sp macro="" textlink="">
      <xdr:nvSpPr>
        <xdr:cNvPr id="372" name="n_2aveValue【公営住宅】&#10;一人当たり面積">
          <a:extLst>
            <a:ext uri="{FF2B5EF4-FFF2-40B4-BE49-F238E27FC236}">
              <a16:creationId xmlns:a16="http://schemas.microsoft.com/office/drawing/2014/main" id="{00000000-0008-0000-0E00-000074010000}"/>
            </a:ext>
          </a:extLst>
        </xdr:cNvPr>
        <xdr:cNvSpPr txBox="1"/>
      </xdr:nvSpPr>
      <xdr:spPr>
        <a:xfrm>
          <a:off x="7509587" y="1405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132554</xdr:rowOff>
    </xdr:from>
    <xdr:ext cx="469744" cy="259045"/>
    <xdr:sp macro="" textlink="">
      <xdr:nvSpPr>
        <xdr:cNvPr id="373" name="n_3aveValue【公営住宅】&#10;一人当たり面積">
          <a:extLst>
            <a:ext uri="{FF2B5EF4-FFF2-40B4-BE49-F238E27FC236}">
              <a16:creationId xmlns:a16="http://schemas.microsoft.com/office/drawing/2014/main" id="{00000000-0008-0000-0E00-000075010000}"/>
            </a:ext>
          </a:extLst>
        </xdr:cNvPr>
        <xdr:cNvSpPr txBox="1"/>
      </xdr:nvSpPr>
      <xdr:spPr>
        <a:xfrm>
          <a:off x="6712027" y="1404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127830</xdr:rowOff>
    </xdr:from>
    <xdr:ext cx="469744" cy="259045"/>
    <xdr:sp macro="" textlink="">
      <xdr:nvSpPr>
        <xdr:cNvPr id="374" name="n_4aveValue【公営住宅】&#10;一人当たり面積">
          <a:extLst>
            <a:ext uri="{FF2B5EF4-FFF2-40B4-BE49-F238E27FC236}">
              <a16:creationId xmlns:a16="http://schemas.microsoft.com/office/drawing/2014/main" id="{00000000-0008-0000-0E00-000076010000}"/>
            </a:ext>
          </a:extLst>
        </xdr:cNvPr>
        <xdr:cNvSpPr txBox="1"/>
      </xdr:nvSpPr>
      <xdr:spPr>
        <a:xfrm>
          <a:off x="5937327" y="14041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76140</xdr:rowOff>
    </xdr:from>
    <xdr:ext cx="469744" cy="259045"/>
    <xdr:sp macro="" textlink="">
      <xdr:nvSpPr>
        <xdr:cNvPr id="375" name="n_1mainValue【公営住宅】&#10;一人当たり面積">
          <a:extLst>
            <a:ext uri="{FF2B5EF4-FFF2-40B4-BE49-F238E27FC236}">
              <a16:creationId xmlns:a16="http://schemas.microsoft.com/office/drawing/2014/main" id="{00000000-0008-0000-0E00-000077010000}"/>
            </a:ext>
          </a:extLst>
        </xdr:cNvPr>
        <xdr:cNvSpPr txBox="1"/>
      </xdr:nvSpPr>
      <xdr:spPr>
        <a:xfrm>
          <a:off x="8271587" y="1449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75913</xdr:rowOff>
    </xdr:from>
    <xdr:ext cx="469744" cy="259045"/>
    <xdr:sp macro="" textlink="">
      <xdr:nvSpPr>
        <xdr:cNvPr id="376" name="n_2mainValue【公営住宅】&#10;一人当たり面積">
          <a:extLst>
            <a:ext uri="{FF2B5EF4-FFF2-40B4-BE49-F238E27FC236}">
              <a16:creationId xmlns:a16="http://schemas.microsoft.com/office/drawing/2014/main" id="{00000000-0008-0000-0E00-000078010000}"/>
            </a:ext>
          </a:extLst>
        </xdr:cNvPr>
        <xdr:cNvSpPr txBox="1"/>
      </xdr:nvSpPr>
      <xdr:spPr>
        <a:xfrm>
          <a:off x="7509587" y="14492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74389</xdr:rowOff>
    </xdr:from>
    <xdr:ext cx="469744" cy="259045"/>
    <xdr:sp macro="" textlink="">
      <xdr:nvSpPr>
        <xdr:cNvPr id="377" name="n_3mainValue【公営住宅】&#10;一人当たり面積">
          <a:extLst>
            <a:ext uri="{FF2B5EF4-FFF2-40B4-BE49-F238E27FC236}">
              <a16:creationId xmlns:a16="http://schemas.microsoft.com/office/drawing/2014/main" id="{00000000-0008-0000-0E00-000079010000}"/>
            </a:ext>
          </a:extLst>
        </xdr:cNvPr>
        <xdr:cNvSpPr txBox="1"/>
      </xdr:nvSpPr>
      <xdr:spPr>
        <a:xfrm>
          <a:off x="6712027" y="1449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80027</xdr:rowOff>
    </xdr:from>
    <xdr:ext cx="469744" cy="259045"/>
    <xdr:sp macro="" textlink="">
      <xdr:nvSpPr>
        <xdr:cNvPr id="378" name="n_4mainValue【公営住宅】&#10;一人当たり面積">
          <a:extLst>
            <a:ext uri="{FF2B5EF4-FFF2-40B4-BE49-F238E27FC236}">
              <a16:creationId xmlns:a16="http://schemas.microsoft.com/office/drawing/2014/main" id="{00000000-0008-0000-0E00-00007A010000}"/>
            </a:ext>
          </a:extLst>
        </xdr:cNvPr>
        <xdr:cNvSpPr txBox="1"/>
      </xdr:nvSpPr>
      <xdr:spPr>
        <a:xfrm>
          <a:off x="5937327"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00000000-0008-0000-0E00-0000A3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45176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flipV="1">
          <a:off x="14375764" y="5744936"/>
          <a:ext cx="0" cy="1388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00000000-0008-0000-0E00-0000A5010000}"/>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163303</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00000000-0008-0000-0E00-0000A7010000}"/>
            </a:ext>
          </a:extLst>
        </xdr:cNvPr>
        <xdr:cNvSpPr txBox="1"/>
      </xdr:nvSpPr>
      <xdr:spPr>
        <a:xfrm>
          <a:off x="14414500" y="5527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45176</xdr:rowOff>
    </xdr:from>
    <xdr:to>
      <xdr:col>86</xdr:col>
      <xdr:colOff>25400</xdr:colOff>
      <xdr:row>34</xdr:row>
      <xdr:rowOff>45176</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14287500" y="57449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102161</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00000000-0008-0000-0E00-0000A9010000}"/>
            </a:ext>
          </a:extLst>
        </xdr:cNvPr>
        <xdr:cNvSpPr txBox="1"/>
      </xdr:nvSpPr>
      <xdr:spPr>
        <a:xfrm>
          <a:off x="14414500" y="6137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79284</xdr:rowOff>
    </xdr:from>
    <xdr:to>
      <xdr:col>85</xdr:col>
      <xdr:colOff>177800</xdr:colOff>
      <xdr:row>38</xdr:row>
      <xdr:rowOff>9434</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4325600" y="628196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64589</xdr:rowOff>
    </xdr:from>
    <xdr:to>
      <xdr:col>81</xdr:col>
      <xdr:colOff>101600</xdr:colOff>
      <xdr:row>37</xdr:row>
      <xdr:rowOff>166188</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3578840" y="62672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43361</xdr:rowOff>
    </xdr:from>
    <xdr:to>
      <xdr:col>76</xdr:col>
      <xdr:colOff>165100</xdr:colOff>
      <xdr:row>37</xdr:row>
      <xdr:rowOff>144961</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2804140" y="624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31931</xdr:rowOff>
    </xdr:from>
    <xdr:to>
      <xdr:col>72</xdr:col>
      <xdr:colOff>38100</xdr:colOff>
      <xdr:row>37</xdr:row>
      <xdr:rowOff>133531</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2029440" y="62346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89081</xdr:rowOff>
    </xdr:from>
    <xdr:to>
      <xdr:col>67</xdr:col>
      <xdr:colOff>101600</xdr:colOff>
      <xdr:row>38</xdr:row>
      <xdr:rowOff>19231</xdr:rowOff>
    </xdr:to>
    <xdr:sp macro="" textlink="">
      <xdr:nvSpPr>
        <xdr:cNvPr id="430" name="フローチャート: 判断 429">
          <a:extLst>
            <a:ext uri="{FF2B5EF4-FFF2-40B4-BE49-F238E27FC236}">
              <a16:creationId xmlns:a16="http://schemas.microsoft.com/office/drawing/2014/main" id="{00000000-0008-0000-0E00-0000AE010000}"/>
            </a:ext>
          </a:extLst>
        </xdr:cNvPr>
        <xdr:cNvSpPr/>
      </xdr:nvSpPr>
      <xdr:spPr>
        <a:xfrm>
          <a:off x="11231880" y="62917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61323</xdr:rowOff>
    </xdr:from>
    <xdr:to>
      <xdr:col>85</xdr:col>
      <xdr:colOff>177800</xdr:colOff>
      <xdr:row>41</xdr:row>
      <xdr:rowOff>162923</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4325600" y="693456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39750</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00000000-0008-0000-0E00-0000B5010000}"/>
            </a:ext>
          </a:extLst>
        </xdr:cNvPr>
        <xdr:cNvSpPr txBox="1"/>
      </xdr:nvSpPr>
      <xdr:spPr>
        <a:xfrm>
          <a:off x="14414500" y="6912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38463</xdr:rowOff>
    </xdr:from>
    <xdr:to>
      <xdr:col>81</xdr:col>
      <xdr:colOff>101600</xdr:colOff>
      <xdr:row>41</xdr:row>
      <xdr:rowOff>140063</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3578840" y="691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89263</xdr:rowOff>
    </xdr:from>
    <xdr:to>
      <xdr:col>85</xdr:col>
      <xdr:colOff>127000</xdr:colOff>
      <xdr:row>41</xdr:row>
      <xdr:rowOff>112123</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3629640" y="6962503"/>
          <a:ext cx="7467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13970</xdr:rowOff>
    </xdr:from>
    <xdr:to>
      <xdr:col>76</xdr:col>
      <xdr:colOff>165100</xdr:colOff>
      <xdr:row>41</xdr:row>
      <xdr:rowOff>115570</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280414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64770</xdr:rowOff>
    </xdr:from>
    <xdr:to>
      <xdr:col>81</xdr:col>
      <xdr:colOff>50800</xdr:colOff>
      <xdr:row>41</xdr:row>
      <xdr:rowOff>89263</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2854940" y="6938010"/>
          <a:ext cx="7747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162560</xdr:rowOff>
    </xdr:from>
    <xdr:to>
      <xdr:col>72</xdr:col>
      <xdr:colOff>38100</xdr:colOff>
      <xdr:row>41</xdr:row>
      <xdr:rowOff>92710</xdr:rowOff>
    </xdr:to>
    <xdr:sp macro="" textlink="">
      <xdr:nvSpPr>
        <xdr:cNvPr id="442" name="楕円 441">
          <a:extLst>
            <a:ext uri="{FF2B5EF4-FFF2-40B4-BE49-F238E27FC236}">
              <a16:creationId xmlns:a16="http://schemas.microsoft.com/office/drawing/2014/main" id="{00000000-0008-0000-0E00-0000BA010000}"/>
            </a:ext>
          </a:extLst>
        </xdr:cNvPr>
        <xdr:cNvSpPr/>
      </xdr:nvSpPr>
      <xdr:spPr>
        <a:xfrm>
          <a:off x="12029440" y="6868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41910</xdr:rowOff>
    </xdr:from>
    <xdr:to>
      <xdr:col>76</xdr:col>
      <xdr:colOff>114300</xdr:colOff>
      <xdr:row>41</xdr:row>
      <xdr:rowOff>64770</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12072620" y="691515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138067</xdr:rowOff>
    </xdr:from>
    <xdr:to>
      <xdr:col>67</xdr:col>
      <xdr:colOff>101600</xdr:colOff>
      <xdr:row>41</xdr:row>
      <xdr:rowOff>68217</xdr:rowOff>
    </xdr:to>
    <xdr:sp macro="" textlink="">
      <xdr:nvSpPr>
        <xdr:cNvPr id="444" name="楕円 443">
          <a:extLst>
            <a:ext uri="{FF2B5EF4-FFF2-40B4-BE49-F238E27FC236}">
              <a16:creationId xmlns:a16="http://schemas.microsoft.com/office/drawing/2014/main" id="{00000000-0008-0000-0E00-0000BC010000}"/>
            </a:ext>
          </a:extLst>
        </xdr:cNvPr>
        <xdr:cNvSpPr/>
      </xdr:nvSpPr>
      <xdr:spPr>
        <a:xfrm>
          <a:off x="11231880" y="68436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17417</xdr:rowOff>
    </xdr:from>
    <xdr:to>
      <xdr:col>71</xdr:col>
      <xdr:colOff>177800</xdr:colOff>
      <xdr:row>41</xdr:row>
      <xdr:rowOff>41910</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11282680" y="6890657"/>
          <a:ext cx="78994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11266</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3437244" y="604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161488</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2675244" y="60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150058</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1900544" y="60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35758</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1102984" y="607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131190</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3437244" y="7004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106697</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2675244" y="697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83837</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1900544" y="695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59344</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00000000-0008-0000-0E00-0000C5010000}"/>
            </a:ext>
          </a:extLst>
        </xdr:cNvPr>
        <xdr:cNvSpPr txBox="1"/>
      </xdr:nvSpPr>
      <xdr:spPr>
        <a:xfrm>
          <a:off x="11102984" y="693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00000000-0008-0000-0E00-0000DC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150876</xdr:rowOff>
    </xdr:from>
    <xdr:to>
      <xdr:col>116</xdr:col>
      <xdr:colOff>62864</xdr:colOff>
      <xdr:row>42</xdr:row>
      <xdr:rowOff>19812</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flipV="1">
          <a:off x="19509104" y="5850636"/>
          <a:ext cx="0" cy="1210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00000000-0008-0000-0E00-0000DE010000}"/>
            </a:ext>
          </a:extLst>
        </xdr:cNvPr>
        <xdr:cNvSpPr txBox="1"/>
      </xdr:nvSpPr>
      <xdr:spPr>
        <a:xfrm>
          <a:off x="19547840" y="706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a:off x="19443700" y="70606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97553</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00000000-0008-0000-0E00-0000E0010000}"/>
            </a:ext>
          </a:extLst>
        </xdr:cNvPr>
        <xdr:cNvSpPr txBox="1"/>
      </xdr:nvSpPr>
      <xdr:spPr>
        <a:xfrm>
          <a:off x="19547840" y="562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150876</xdr:rowOff>
    </xdr:from>
    <xdr:to>
      <xdr:col>116</xdr:col>
      <xdr:colOff>152400</xdr:colOff>
      <xdr:row>34</xdr:row>
      <xdr:rowOff>150876</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a:off x="19443700" y="58506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83329</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00000000-0008-0000-0E00-0000E2010000}"/>
            </a:ext>
          </a:extLst>
        </xdr:cNvPr>
        <xdr:cNvSpPr txBox="1"/>
      </xdr:nvSpPr>
      <xdr:spPr>
        <a:xfrm>
          <a:off x="19547840" y="66212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60452</xdr:rowOff>
    </xdr:from>
    <xdr:to>
      <xdr:col>116</xdr:col>
      <xdr:colOff>114300</xdr:colOff>
      <xdr:row>40</xdr:row>
      <xdr:rowOff>162052</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19458940" y="676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64262</xdr:rowOff>
    </xdr:from>
    <xdr:to>
      <xdr:col>112</xdr:col>
      <xdr:colOff>38100</xdr:colOff>
      <xdr:row>40</xdr:row>
      <xdr:rowOff>165862</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18735040" y="67698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74930</xdr:rowOff>
    </xdr:from>
    <xdr:to>
      <xdr:col>107</xdr:col>
      <xdr:colOff>101600</xdr:colOff>
      <xdr:row>41</xdr:row>
      <xdr:rowOff>5080</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17937480" y="67805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71882</xdr:rowOff>
    </xdr:from>
    <xdr:to>
      <xdr:col>102</xdr:col>
      <xdr:colOff>165100</xdr:colOff>
      <xdr:row>41</xdr:row>
      <xdr:rowOff>2032</xdr:rowOff>
    </xdr:to>
    <xdr:sp macro="" textlink="">
      <xdr:nvSpPr>
        <xdr:cNvPr id="486" name="フローチャート: 判断 485">
          <a:extLst>
            <a:ext uri="{FF2B5EF4-FFF2-40B4-BE49-F238E27FC236}">
              <a16:creationId xmlns:a16="http://schemas.microsoft.com/office/drawing/2014/main" id="{00000000-0008-0000-0E00-0000E6010000}"/>
            </a:ext>
          </a:extLst>
        </xdr:cNvPr>
        <xdr:cNvSpPr/>
      </xdr:nvSpPr>
      <xdr:spPr>
        <a:xfrm>
          <a:off x="17162780" y="67774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61214</xdr:rowOff>
    </xdr:from>
    <xdr:to>
      <xdr:col>98</xdr:col>
      <xdr:colOff>38100</xdr:colOff>
      <xdr:row>37</xdr:row>
      <xdr:rowOff>162814</xdr:rowOff>
    </xdr:to>
    <xdr:sp macro="" textlink="">
      <xdr:nvSpPr>
        <xdr:cNvPr id="487" name="フローチャート: 判断 486">
          <a:extLst>
            <a:ext uri="{FF2B5EF4-FFF2-40B4-BE49-F238E27FC236}">
              <a16:creationId xmlns:a16="http://schemas.microsoft.com/office/drawing/2014/main" id="{00000000-0008-0000-0E00-0000E7010000}"/>
            </a:ext>
          </a:extLst>
        </xdr:cNvPr>
        <xdr:cNvSpPr/>
      </xdr:nvSpPr>
      <xdr:spPr>
        <a:xfrm>
          <a:off x="16388080" y="62638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103124</xdr:rowOff>
    </xdr:from>
    <xdr:to>
      <xdr:col>116</xdr:col>
      <xdr:colOff>114300</xdr:colOff>
      <xdr:row>41</xdr:row>
      <xdr:rowOff>33274</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19458940" y="68087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81551</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00000000-0008-0000-0E00-0000EE010000}"/>
            </a:ext>
          </a:extLst>
        </xdr:cNvPr>
        <xdr:cNvSpPr txBox="1"/>
      </xdr:nvSpPr>
      <xdr:spPr>
        <a:xfrm>
          <a:off x="19547840" y="678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108458</xdr:rowOff>
    </xdr:from>
    <xdr:to>
      <xdr:col>112</xdr:col>
      <xdr:colOff>38100</xdr:colOff>
      <xdr:row>41</xdr:row>
      <xdr:rowOff>38608</xdr:rowOff>
    </xdr:to>
    <xdr:sp macro="" textlink="">
      <xdr:nvSpPr>
        <xdr:cNvPr id="495" name="楕円 494">
          <a:extLst>
            <a:ext uri="{FF2B5EF4-FFF2-40B4-BE49-F238E27FC236}">
              <a16:creationId xmlns:a16="http://schemas.microsoft.com/office/drawing/2014/main" id="{00000000-0008-0000-0E00-0000EF010000}"/>
            </a:ext>
          </a:extLst>
        </xdr:cNvPr>
        <xdr:cNvSpPr/>
      </xdr:nvSpPr>
      <xdr:spPr>
        <a:xfrm>
          <a:off x="18735040" y="68140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153924</xdr:rowOff>
    </xdr:from>
    <xdr:to>
      <xdr:col>116</xdr:col>
      <xdr:colOff>63500</xdr:colOff>
      <xdr:row>40</xdr:row>
      <xdr:rowOff>159258</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flipV="1">
          <a:off x="18778220" y="6859524"/>
          <a:ext cx="73152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113792</xdr:rowOff>
    </xdr:from>
    <xdr:to>
      <xdr:col>107</xdr:col>
      <xdr:colOff>101600</xdr:colOff>
      <xdr:row>41</xdr:row>
      <xdr:rowOff>43942</xdr:rowOff>
    </xdr:to>
    <xdr:sp macro="" textlink="">
      <xdr:nvSpPr>
        <xdr:cNvPr id="497" name="楕円 496">
          <a:extLst>
            <a:ext uri="{FF2B5EF4-FFF2-40B4-BE49-F238E27FC236}">
              <a16:creationId xmlns:a16="http://schemas.microsoft.com/office/drawing/2014/main" id="{00000000-0008-0000-0E00-0000F1010000}"/>
            </a:ext>
          </a:extLst>
        </xdr:cNvPr>
        <xdr:cNvSpPr/>
      </xdr:nvSpPr>
      <xdr:spPr>
        <a:xfrm>
          <a:off x="17937480" y="68193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159258</xdr:rowOff>
    </xdr:from>
    <xdr:to>
      <xdr:col>111</xdr:col>
      <xdr:colOff>177800</xdr:colOff>
      <xdr:row>40</xdr:row>
      <xdr:rowOff>164592</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flipV="1">
          <a:off x="17988280" y="6864858"/>
          <a:ext cx="78994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119126</xdr:rowOff>
    </xdr:from>
    <xdr:to>
      <xdr:col>102</xdr:col>
      <xdr:colOff>165100</xdr:colOff>
      <xdr:row>41</xdr:row>
      <xdr:rowOff>49276</xdr:rowOff>
    </xdr:to>
    <xdr:sp macro="" textlink="">
      <xdr:nvSpPr>
        <xdr:cNvPr id="499" name="楕円 498">
          <a:extLst>
            <a:ext uri="{FF2B5EF4-FFF2-40B4-BE49-F238E27FC236}">
              <a16:creationId xmlns:a16="http://schemas.microsoft.com/office/drawing/2014/main" id="{00000000-0008-0000-0E00-0000F3010000}"/>
            </a:ext>
          </a:extLst>
        </xdr:cNvPr>
        <xdr:cNvSpPr/>
      </xdr:nvSpPr>
      <xdr:spPr>
        <a:xfrm>
          <a:off x="17162780" y="68247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164592</xdr:rowOff>
    </xdr:from>
    <xdr:to>
      <xdr:col>107</xdr:col>
      <xdr:colOff>50800</xdr:colOff>
      <xdr:row>40</xdr:row>
      <xdr:rowOff>169926</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flipV="1">
          <a:off x="17213580" y="6870192"/>
          <a:ext cx="7747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125222</xdr:rowOff>
    </xdr:from>
    <xdr:to>
      <xdr:col>98</xdr:col>
      <xdr:colOff>38100</xdr:colOff>
      <xdr:row>41</xdr:row>
      <xdr:rowOff>55372</xdr:rowOff>
    </xdr:to>
    <xdr:sp macro="" textlink="">
      <xdr:nvSpPr>
        <xdr:cNvPr id="501" name="楕円 500">
          <a:extLst>
            <a:ext uri="{FF2B5EF4-FFF2-40B4-BE49-F238E27FC236}">
              <a16:creationId xmlns:a16="http://schemas.microsoft.com/office/drawing/2014/main" id="{00000000-0008-0000-0E00-0000F5010000}"/>
            </a:ext>
          </a:extLst>
        </xdr:cNvPr>
        <xdr:cNvSpPr/>
      </xdr:nvSpPr>
      <xdr:spPr>
        <a:xfrm>
          <a:off x="16388080" y="68308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169926</xdr:rowOff>
    </xdr:from>
    <xdr:to>
      <xdr:col>102</xdr:col>
      <xdr:colOff>114300</xdr:colOff>
      <xdr:row>41</xdr:row>
      <xdr:rowOff>4572</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flipV="1">
          <a:off x="16431260" y="6875526"/>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10939</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185611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21607</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7776267" y="65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18559</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7001567" y="655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7891</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16226867" y="604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29735</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185611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35069</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17776267" y="690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40403</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00000000-0008-0000-0E00-0000FD010000}"/>
            </a:ext>
          </a:extLst>
        </xdr:cNvPr>
        <xdr:cNvSpPr txBox="1"/>
      </xdr:nvSpPr>
      <xdr:spPr>
        <a:xfrm>
          <a:off x="17001567" y="691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46499</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00000000-0008-0000-0E00-0000FE010000}"/>
            </a:ext>
          </a:extLst>
        </xdr:cNvPr>
        <xdr:cNvSpPr txBox="1"/>
      </xdr:nvSpPr>
      <xdr:spPr>
        <a:xfrm>
          <a:off x="16226867" y="6919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00000000-0008-0000-0E00-000006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00000000-0008-0000-0E00-000016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165735</xdr:rowOff>
    </xdr:from>
    <xdr:to>
      <xdr:col>85</xdr:col>
      <xdr:colOff>126364</xdr:colOff>
      <xdr:row>63</xdr:row>
      <xdr:rowOff>85725</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flipV="1">
          <a:off x="14375764" y="921829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00000000-0008-0000-0E00-000018020000}"/>
            </a:ext>
          </a:extLst>
        </xdr:cNvPr>
        <xdr:cNvSpPr txBox="1"/>
      </xdr:nvSpPr>
      <xdr:spPr>
        <a:xfrm>
          <a:off x="14414500" y="1065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4287500" y="10647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112412</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00000000-0008-0000-0E00-00001A020000}"/>
            </a:ext>
          </a:extLst>
        </xdr:cNvPr>
        <xdr:cNvSpPr txBox="1"/>
      </xdr:nvSpPr>
      <xdr:spPr>
        <a:xfrm>
          <a:off x="14414500" y="8997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165735</xdr:rowOff>
    </xdr:from>
    <xdr:to>
      <xdr:col>86</xdr:col>
      <xdr:colOff>25400</xdr:colOff>
      <xdr:row>54</xdr:row>
      <xdr:rowOff>165735</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4287500" y="92182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19702</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00000000-0008-0000-0E00-00001C020000}"/>
            </a:ext>
          </a:extLst>
        </xdr:cNvPr>
        <xdr:cNvSpPr txBox="1"/>
      </xdr:nvSpPr>
      <xdr:spPr>
        <a:xfrm>
          <a:off x="14414500" y="9910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4325600" y="100590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170180</xdr:rowOff>
    </xdr:from>
    <xdr:to>
      <xdr:col>81</xdr:col>
      <xdr:colOff>101600</xdr:colOff>
      <xdr:row>60</xdr:row>
      <xdr:rowOff>100330</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3578840" y="10060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2804140" y="10022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544" name="フローチャート: 判断 543">
          <a:extLst>
            <a:ext uri="{FF2B5EF4-FFF2-40B4-BE49-F238E27FC236}">
              <a16:creationId xmlns:a16="http://schemas.microsoft.com/office/drawing/2014/main" id="{00000000-0008-0000-0E00-000020020000}"/>
            </a:ext>
          </a:extLst>
        </xdr:cNvPr>
        <xdr:cNvSpPr/>
      </xdr:nvSpPr>
      <xdr:spPr>
        <a:xfrm>
          <a:off x="12029440" y="100095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101600</xdr:rowOff>
    </xdr:from>
    <xdr:to>
      <xdr:col>67</xdr:col>
      <xdr:colOff>101600</xdr:colOff>
      <xdr:row>60</xdr:row>
      <xdr:rowOff>31750</xdr:rowOff>
    </xdr:to>
    <xdr:sp macro="" textlink="">
      <xdr:nvSpPr>
        <xdr:cNvPr id="545" name="フローチャート: 判断 544">
          <a:extLst>
            <a:ext uri="{FF2B5EF4-FFF2-40B4-BE49-F238E27FC236}">
              <a16:creationId xmlns:a16="http://schemas.microsoft.com/office/drawing/2014/main" id="{00000000-0008-0000-0E00-000021020000}"/>
            </a:ext>
          </a:extLst>
        </xdr:cNvPr>
        <xdr:cNvSpPr/>
      </xdr:nvSpPr>
      <xdr:spPr>
        <a:xfrm>
          <a:off x="11231880" y="9992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4325600" y="1007618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167657</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00000000-0008-0000-0E00-000028020000}"/>
            </a:ext>
          </a:extLst>
        </xdr:cNvPr>
        <xdr:cNvSpPr txBox="1"/>
      </xdr:nvSpPr>
      <xdr:spPr>
        <a:xfrm>
          <a:off x="14414500" y="10058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137795</xdr:rowOff>
    </xdr:from>
    <xdr:to>
      <xdr:col>81</xdr:col>
      <xdr:colOff>101600</xdr:colOff>
      <xdr:row>60</xdr:row>
      <xdr:rowOff>67945</xdr:rowOff>
    </xdr:to>
    <xdr:sp macro="" textlink="">
      <xdr:nvSpPr>
        <xdr:cNvPr id="553" name="楕円 552">
          <a:extLst>
            <a:ext uri="{FF2B5EF4-FFF2-40B4-BE49-F238E27FC236}">
              <a16:creationId xmlns:a16="http://schemas.microsoft.com/office/drawing/2014/main" id="{00000000-0008-0000-0E00-000029020000}"/>
            </a:ext>
          </a:extLst>
        </xdr:cNvPr>
        <xdr:cNvSpPr/>
      </xdr:nvSpPr>
      <xdr:spPr>
        <a:xfrm>
          <a:off x="13578840" y="100285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17145</xdr:rowOff>
    </xdr:from>
    <xdr:to>
      <xdr:col>85</xdr:col>
      <xdr:colOff>127000</xdr:colOff>
      <xdr:row>60</xdr:row>
      <xdr:rowOff>68580</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3629640" y="10075545"/>
          <a:ext cx="74676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82550</xdr:rowOff>
    </xdr:from>
    <xdr:to>
      <xdr:col>76</xdr:col>
      <xdr:colOff>165100</xdr:colOff>
      <xdr:row>60</xdr:row>
      <xdr:rowOff>12700</xdr:rowOff>
    </xdr:to>
    <xdr:sp macro="" textlink="">
      <xdr:nvSpPr>
        <xdr:cNvPr id="555" name="楕円 554">
          <a:extLst>
            <a:ext uri="{FF2B5EF4-FFF2-40B4-BE49-F238E27FC236}">
              <a16:creationId xmlns:a16="http://schemas.microsoft.com/office/drawing/2014/main" id="{00000000-0008-0000-0E00-00002B020000}"/>
            </a:ext>
          </a:extLst>
        </xdr:cNvPr>
        <xdr:cNvSpPr/>
      </xdr:nvSpPr>
      <xdr:spPr>
        <a:xfrm>
          <a:off x="12804140" y="9973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133350</xdr:rowOff>
    </xdr:from>
    <xdr:to>
      <xdr:col>81</xdr:col>
      <xdr:colOff>50800</xdr:colOff>
      <xdr:row>60</xdr:row>
      <xdr:rowOff>17145</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2854940" y="10024110"/>
          <a:ext cx="7747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27305</xdr:rowOff>
    </xdr:from>
    <xdr:to>
      <xdr:col>72</xdr:col>
      <xdr:colOff>38100</xdr:colOff>
      <xdr:row>59</xdr:row>
      <xdr:rowOff>128905</xdr:rowOff>
    </xdr:to>
    <xdr:sp macro="" textlink="">
      <xdr:nvSpPr>
        <xdr:cNvPr id="557" name="楕円 556">
          <a:extLst>
            <a:ext uri="{FF2B5EF4-FFF2-40B4-BE49-F238E27FC236}">
              <a16:creationId xmlns:a16="http://schemas.microsoft.com/office/drawing/2014/main" id="{00000000-0008-0000-0E00-00002D020000}"/>
            </a:ext>
          </a:extLst>
        </xdr:cNvPr>
        <xdr:cNvSpPr/>
      </xdr:nvSpPr>
      <xdr:spPr>
        <a:xfrm>
          <a:off x="12029440" y="99180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78105</xdr:rowOff>
    </xdr:from>
    <xdr:to>
      <xdr:col>76</xdr:col>
      <xdr:colOff>114300</xdr:colOff>
      <xdr:row>59</xdr:row>
      <xdr:rowOff>133350</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2072620" y="9968865"/>
          <a:ext cx="78232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4445</xdr:rowOff>
    </xdr:from>
    <xdr:to>
      <xdr:col>67</xdr:col>
      <xdr:colOff>101600</xdr:colOff>
      <xdr:row>59</xdr:row>
      <xdr:rowOff>106045</xdr:rowOff>
    </xdr:to>
    <xdr:sp macro="" textlink="">
      <xdr:nvSpPr>
        <xdr:cNvPr id="559" name="楕円 558">
          <a:extLst>
            <a:ext uri="{FF2B5EF4-FFF2-40B4-BE49-F238E27FC236}">
              <a16:creationId xmlns:a16="http://schemas.microsoft.com/office/drawing/2014/main" id="{00000000-0008-0000-0E00-00002F020000}"/>
            </a:ext>
          </a:extLst>
        </xdr:cNvPr>
        <xdr:cNvSpPr/>
      </xdr:nvSpPr>
      <xdr:spPr>
        <a:xfrm>
          <a:off x="1123188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55245</xdr:rowOff>
    </xdr:from>
    <xdr:to>
      <xdr:col>71</xdr:col>
      <xdr:colOff>177800</xdr:colOff>
      <xdr:row>59</xdr:row>
      <xdr:rowOff>78105</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1282680" y="9946005"/>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91457</xdr:rowOff>
    </xdr:from>
    <xdr:ext cx="405111" cy="259045"/>
    <xdr:sp macro="" textlink="">
      <xdr:nvSpPr>
        <xdr:cNvPr id="561" name="n_1aveValue【学校施設】&#10;有形固定資産減価償却率">
          <a:extLst>
            <a:ext uri="{FF2B5EF4-FFF2-40B4-BE49-F238E27FC236}">
              <a16:creationId xmlns:a16="http://schemas.microsoft.com/office/drawing/2014/main" id="{00000000-0008-0000-0E00-000031020000}"/>
            </a:ext>
          </a:extLst>
        </xdr:cNvPr>
        <xdr:cNvSpPr txBox="1"/>
      </xdr:nvSpPr>
      <xdr:spPr>
        <a:xfrm>
          <a:off x="134372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53357</xdr:rowOff>
    </xdr:from>
    <xdr:ext cx="405111" cy="259045"/>
    <xdr:sp macro="" textlink="">
      <xdr:nvSpPr>
        <xdr:cNvPr id="562" name="n_2aveValue【学校施設】&#10;有形固定資産減価償却率">
          <a:extLst>
            <a:ext uri="{FF2B5EF4-FFF2-40B4-BE49-F238E27FC236}">
              <a16:creationId xmlns:a16="http://schemas.microsoft.com/office/drawing/2014/main" id="{00000000-0008-0000-0E00-000032020000}"/>
            </a:ext>
          </a:extLst>
        </xdr:cNvPr>
        <xdr:cNvSpPr txBox="1"/>
      </xdr:nvSpPr>
      <xdr:spPr>
        <a:xfrm>
          <a:off x="12675244"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40022</xdr:rowOff>
    </xdr:from>
    <xdr:ext cx="405111" cy="259045"/>
    <xdr:sp macro="" textlink="">
      <xdr:nvSpPr>
        <xdr:cNvPr id="563" name="n_3aveValue【学校施設】&#10;有形固定資産減価償却率">
          <a:extLst>
            <a:ext uri="{FF2B5EF4-FFF2-40B4-BE49-F238E27FC236}">
              <a16:creationId xmlns:a16="http://schemas.microsoft.com/office/drawing/2014/main" id="{00000000-0008-0000-0E00-000033020000}"/>
            </a:ext>
          </a:extLst>
        </xdr:cNvPr>
        <xdr:cNvSpPr txBox="1"/>
      </xdr:nvSpPr>
      <xdr:spPr>
        <a:xfrm>
          <a:off x="11900544" y="1009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22877</xdr:rowOff>
    </xdr:from>
    <xdr:ext cx="405111" cy="259045"/>
    <xdr:sp macro="" textlink="">
      <xdr:nvSpPr>
        <xdr:cNvPr id="564" name="n_4aveValue【学校施設】&#10;有形固定資産減価償却率">
          <a:extLst>
            <a:ext uri="{FF2B5EF4-FFF2-40B4-BE49-F238E27FC236}">
              <a16:creationId xmlns:a16="http://schemas.microsoft.com/office/drawing/2014/main" id="{00000000-0008-0000-0E00-000034020000}"/>
            </a:ext>
          </a:extLst>
        </xdr:cNvPr>
        <xdr:cNvSpPr txBox="1"/>
      </xdr:nvSpPr>
      <xdr:spPr>
        <a:xfrm>
          <a:off x="11102984" y="1008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84472</xdr:rowOff>
    </xdr:from>
    <xdr:ext cx="405111" cy="259045"/>
    <xdr:sp macro="" textlink="">
      <xdr:nvSpPr>
        <xdr:cNvPr id="565" name="n_1mainValue【学校施設】&#10;有形固定資産減価償却率">
          <a:extLst>
            <a:ext uri="{FF2B5EF4-FFF2-40B4-BE49-F238E27FC236}">
              <a16:creationId xmlns:a16="http://schemas.microsoft.com/office/drawing/2014/main" id="{00000000-0008-0000-0E00-000035020000}"/>
            </a:ext>
          </a:extLst>
        </xdr:cNvPr>
        <xdr:cNvSpPr txBox="1"/>
      </xdr:nvSpPr>
      <xdr:spPr>
        <a:xfrm>
          <a:off x="134372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29227</xdr:rowOff>
    </xdr:from>
    <xdr:ext cx="405111" cy="259045"/>
    <xdr:sp macro="" textlink="">
      <xdr:nvSpPr>
        <xdr:cNvPr id="566" name="n_2mainValue【学校施設】&#10;有形固定資産減価償却率">
          <a:extLst>
            <a:ext uri="{FF2B5EF4-FFF2-40B4-BE49-F238E27FC236}">
              <a16:creationId xmlns:a16="http://schemas.microsoft.com/office/drawing/2014/main" id="{00000000-0008-0000-0E00-000036020000}"/>
            </a:ext>
          </a:extLst>
        </xdr:cNvPr>
        <xdr:cNvSpPr txBox="1"/>
      </xdr:nvSpPr>
      <xdr:spPr>
        <a:xfrm>
          <a:off x="12675244"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145432</xdr:rowOff>
    </xdr:from>
    <xdr:ext cx="405111" cy="259045"/>
    <xdr:sp macro="" textlink="">
      <xdr:nvSpPr>
        <xdr:cNvPr id="567" name="n_3mainValue【学校施設】&#10;有形固定資産減価償却率">
          <a:extLst>
            <a:ext uri="{FF2B5EF4-FFF2-40B4-BE49-F238E27FC236}">
              <a16:creationId xmlns:a16="http://schemas.microsoft.com/office/drawing/2014/main" id="{00000000-0008-0000-0E00-000037020000}"/>
            </a:ext>
          </a:extLst>
        </xdr:cNvPr>
        <xdr:cNvSpPr txBox="1"/>
      </xdr:nvSpPr>
      <xdr:spPr>
        <a:xfrm>
          <a:off x="11900544" y="970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122572</xdr:rowOff>
    </xdr:from>
    <xdr:ext cx="405111" cy="259045"/>
    <xdr:sp macro="" textlink="">
      <xdr:nvSpPr>
        <xdr:cNvPr id="568" name="n_4mainValue【学校施設】&#10;有形固定資産減価償却率">
          <a:extLst>
            <a:ext uri="{FF2B5EF4-FFF2-40B4-BE49-F238E27FC236}">
              <a16:creationId xmlns:a16="http://schemas.microsoft.com/office/drawing/2014/main" id="{00000000-0008-0000-0E00-000038020000}"/>
            </a:ext>
          </a:extLst>
        </xdr:cNvPr>
        <xdr:cNvSpPr txBox="1"/>
      </xdr:nvSpPr>
      <xdr:spPr>
        <a:xfrm>
          <a:off x="11102984" y="967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00000000-0008-0000-0E00-000040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5630721" y="99199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5630721" y="9550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5630721" y="917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00000000-0008-0000-0E00-00004F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22555</xdr:rowOff>
    </xdr:from>
    <xdr:to>
      <xdr:col>116</xdr:col>
      <xdr:colOff>62864</xdr:colOff>
      <xdr:row>63</xdr:row>
      <xdr:rowOff>129311</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flipV="1">
          <a:off x="19509104" y="9410395"/>
          <a:ext cx="0" cy="1280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133138</xdr:rowOff>
    </xdr:from>
    <xdr:ext cx="469744" cy="259045"/>
    <xdr:sp macro="" textlink="">
      <xdr:nvSpPr>
        <xdr:cNvPr id="593" name="【学校施設】&#10;一人当たり面積最小値テキスト">
          <a:extLst>
            <a:ext uri="{FF2B5EF4-FFF2-40B4-BE49-F238E27FC236}">
              <a16:creationId xmlns:a16="http://schemas.microsoft.com/office/drawing/2014/main" id="{00000000-0008-0000-0E00-000051020000}"/>
            </a:ext>
          </a:extLst>
        </xdr:cNvPr>
        <xdr:cNvSpPr txBox="1"/>
      </xdr:nvSpPr>
      <xdr:spPr>
        <a:xfrm>
          <a:off x="19547840" y="10694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129311</xdr:rowOff>
    </xdr:from>
    <xdr:to>
      <xdr:col>116</xdr:col>
      <xdr:colOff>152400</xdr:colOff>
      <xdr:row>63</xdr:row>
      <xdr:rowOff>129311</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19443700" y="106906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140682</xdr:rowOff>
    </xdr:from>
    <xdr:ext cx="534377" cy="259045"/>
    <xdr:sp macro="" textlink="">
      <xdr:nvSpPr>
        <xdr:cNvPr id="595" name="【学校施設】&#10;一人当たり面積最大値テキスト">
          <a:extLst>
            <a:ext uri="{FF2B5EF4-FFF2-40B4-BE49-F238E27FC236}">
              <a16:creationId xmlns:a16="http://schemas.microsoft.com/office/drawing/2014/main" id="{00000000-0008-0000-0E00-000053020000}"/>
            </a:ext>
          </a:extLst>
        </xdr:cNvPr>
        <xdr:cNvSpPr txBox="1"/>
      </xdr:nvSpPr>
      <xdr:spPr>
        <a:xfrm>
          <a:off x="19547840" y="919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22555</xdr:rowOff>
    </xdr:from>
    <xdr:to>
      <xdr:col>116</xdr:col>
      <xdr:colOff>152400</xdr:colOff>
      <xdr:row>56</xdr:row>
      <xdr:rowOff>22555</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19443700" y="94103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83380</xdr:rowOff>
    </xdr:from>
    <xdr:ext cx="469744" cy="259045"/>
    <xdr:sp macro="" textlink="">
      <xdr:nvSpPr>
        <xdr:cNvPr id="597" name="【学校施設】&#10;一人当たり面積平均値テキスト">
          <a:extLst>
            <a:ext uri="{FF2B5EF4-FFF2-40B4-BE49-F238E27FC236}">
              <a16:creationId xmlns:a16="http://schemas.microsoft.com/office/drawing/2014/main" id="{00000000-0008-0000-0E00-000055020000}"/>
            </a:ext>
          </a:extLst>
        </xdr:cNvPr>
        <xdr:cNvSpPr txBox="1"/>
      </xdr:nvSpPr>
      <xdr:spPr>
        <a:xfrm>
          <a:off x="19547840" y="104770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104953</xdr:rowOff>
    </xdr:from>
    <xdr:to>
      <xdr:col>116</xdr:col>
      <xdr:colOff>114300</xdr:colOff>
      <xdr:row>63</xdr:row>
      <xdr:rowOff>35103</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19458940" y="104986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113487</xdr:rowOff>
    </xdr:from>
    <xdr:to>
      <xdr:col>112</xdr:col>
      <xdr:colOff>38100</xdr:colOff>
      <xdr:row>63</xdr:row>
      <xdr:rowOff>43637</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18735040" y="105071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119431</xdr:rowOff>
    </xdr:from>
    <xdr:to>
      <xdr:col>107</xdr:col>
      <xdr:colOff>101600</xdr:colOff>
      <xdr:row>63</xdr:row>
      <xdr:rowOff>49581</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17937480" y="105131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107924</xdr:rowOff>
    </xdr:from>
    <xdr:to>
      <xdr:col>102</xdr:col>
      <xdr:colOff>165100</xdr:colOff>
      <xdr:row>63</xdr:row>
      <xdr:rowOff>38074</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17162780" y="105016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107162</xdr:rowOff>
    </xdr:from>
    <xdr:to>
      <xdr:col>98</xdr:col>
      <xdr:colOff>38100</xdr:colOff>
      <xdr:row>63</xdr:row>
      <xdr:rowOff>37312</xdr:rowOff>
    </xdr:to>
    <xdr:sp macro="" textlink="">
      <xdr:nvSpPr>
        <xdr:cNvPr id="602" name="フローチャート: 判断 601">
          <a:extLst>
            <a:ext uri="{FF2B5EF4-FFF2-40B4-BE49-F238E27FC236}">
              <a16:creationId xmlns:a16="http://schemas.microsoft.com/office/drawing/2014/main" id="{00000000-0008-0000-0E00-00005A020000}"/>
            </a:ext>
          </a:extLst>
        </xdr:cNvPr>
        <xdr:cNvSpPr/>
      </xdr:nvSpPr>
      <xdr:spPr>
        <a:xfrm>
          <a:off x="16388080" y="105008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5969</xdr:rowOff>
    </xdr:from>
    <xdr:to>
      <xdr:col>116</xdr:col>
      <xdr:colOff>114300</xdr:colOff>
      <xdr:row>62</xdr:row>
      <xdr:rowOff>107569</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19458940" y="1039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28846</xdr:rowOff>
    </xdr:from>
    <xdr:ext cx="469744" cy="259045"/>
    <xdr:sp macro="" textlink="">
      <xdr:nvSpPr>
        <xdr:cNvPr id="609" name="【学校施設】&#10;一人当たり面積該当値テキスト">
          <a:extLst>
            <a:ext uri="{FF2B5EF4-FFF2-40B4-BE49-F238E27FC236}">
              <a16:creationId xmlns:a16="http://schemas.microsoft.com/office/drawing/2014/main" id="{00000000-0008-0000-0E00-000061020000}"/>
            </a:ext>
          </a:extLst>
        </xdr:cNvPr>
        <xdr:cNvSpPr txBox="1"/>
      </xdr:nvSpPr>
      <xdr:spPr>
        <a:xfrm>
          <a:off x="19547840" y="10254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14656</xdr:rowOff>
    </xdr:from>
    <xdr:to>
      <xdr:col>112</xdr:col>
      <xdr:colOff>38100</xdr:colOff>
      <xdr:row>62</xdr:row>
      <xdr:rowOff>116256</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18735040" y="104083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56769</xdr:rowOff>
    </xdr:from>
    <xdr:to>
      <xdr:col>116</xdr:col>
      <xdr:colOff>63500</xdr:colOff>
      <xdr:row>62</xdr:row>
      <xdr:rowOff>65456</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flipV="1">
          <a:off x="18778220" y="10450449"/>
          <a:ext cx="73152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22428</xdr:rowOff>
    </xdr:from>
    <xdr:to>
      <xdr:col>107</xdr:col>
      <xdr:colOff>101600</xdr:colOff>
      <xdr:row>62</xdr:row>
      <xdr:rowOff>124028</xdr:rowOff>
    </xdr:to>
    <xdr:sp macro="" textlink="">
      <xdr:nvSpPr>
        <xdr:cNvPr id="612" name="楕円 611">
          <a:extLst>
            <a:ext uri="{FF2B5EF4-FFF2-40B4-BE49-F238E27FC236}">
              <a16:creationId xmlns:a16="http://schemas.microsoft.com/office/drawing/2014/main" id="{00000000-0008-0000-0E00-000064020000}"/>
            </a:ext>
          </a:extLst>
        </xdr:cNvPr>
        <xdr:cNvSpPr/>
      </xdr:nvSpPr>
      <xdr:spPr>
        <a:xfrm>
          <a:off x="17937480" y="1041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65456</xdr:rowOff>
    </xdr:from>
    <xdr:to>
      <xdr:col>111</xdr:col>
      <xdr:colOff>177800</xdr:colOff>
      <xdr:row>62</xdr:row>
      <xdr:rowOff>73228</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flipV="1">
          <a:off x="17988280" y="10459136"/>
          <a:ext cx="78994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30658</xdr:rowOff>
    </xdr:from>
    <xdr:to>
      <xdr:col>102</xdr:col>
      <xdr:colOff>165100</xdr:colOff>
      <xdr:row>62</xdr:row>
      <xdr:rowOff>132258</xdr:rowOff>
    </xdr:to>
    <xdr:sp macro="" textlink="">
      <xdr:nvSpPr>
        <xdr:cNvPr id="614" name="楕円 613">
          <a:extLst>
            <a:ext uri="{FF2B5EF4-FFF2-40B4-BE49-F238E27FC236}">
              <a16:creationId xmlns:a16="http://schemas.microsoft.com/office/drawing/2014/main" id="{00000000-0008-0000-0E00-000066020000}"/>
            </a:ext>
          </a:extLst>
        </xdr:cNvPr>
        <xdr:cNvSpPr/>
      </xdr:nvSpPr>
      <xdr:spPr>
        <a:xfrm>
          <a:off x="17162780" y="1042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73228</xdr:rowOff>
    </xdr:from>
    <xdr:to>
      <xdr:col>107</xdr:col>
      <xdr:colOff>50800</xdr:colOff>
      <xdr:row>62</xdr:row>
      <xdr:rowOff>81458</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flipV="1">
          <a:off x="17213580" y="10466908"/>
          <a:ext cx="7747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19152</xdr:rowOff>
    </xdr:from>
    <xdr:to>
      <xdr:col>98</xdr:col>
      <xdr:colOff>38100</xdr:colOff>
      <xdr:row>62</xdr:row>
      <xdr:rowOff>120752</xdr:rowOff>
    </xdr:to>
    <xdr:sp macro="" textlink="">
      <xdr:nvSpPr>
        <xdr:cNvPr id="616" name="楕円 615">
          <a:extLst>
            <a:ext uri="{FF2B5EF4-FFF2-40B4-BE49-F238E27FC236}">
              <a16:creationId xmlns:a16="http://schemas.microsoft.com/office/drawing/2014/main" id="{00000000-0008-0000-0E00-000068020000}"/>
            </a:ext>
          </a:extLst>
        </xdr:cNvPr>
        <xdr:cNvSpPr/>
      </xdr:nvSpPr>
      <xdr:spPr>
        <a:xfrm>
          <a:off x="16388080" y="104128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69952</xdr:rowOff>
    </xdr:from>
    <xdr:to>
      <xdr:col>102</xdr:col>
      <xdr:colOff>114300</xdr:colOff>
      <xdr:row>62</xdr:row>
      <xdr:rowOff>81458</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a:off x="16431260" y="10463632"/>
          <a:ext cx="78232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34764</xdr:rowOff>
    </xdr:from>
    <xdr:ext cx="469744" cy="259045"/>
    <xdr:sp macro="" textlink="">
      <xdr:nvSpPr>
        <xdr:cNvPr id="618" name="n_1aveValue【学校施設】&#10;一人当たり面積">
          <a:extLst>
            <a:ext uri="{FF2B5EF4-FFF2-40B4-BE49-F238E27FC236}">
              <a16:creationId xmlns:a16="http://schemas.microsoft.com/office/drawing/2014/main" id="{00000000-0008-0000-0E00-00006A020000}"/>
            </a:ext>
          </a:extLst>
        </xdr:cNvPr>
        <xdr:cNvSpPr txBox="1"/>
      </xdr:nvSpPr>
      <xdr:spPr>
        <a:xfrm>
          <a:off x="18561127" y="1059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40708</xdr:rowOff>
    </xdr:from>
    <xdr:ext cx="469744" cy="259045"/>
    <xdr:sp macro="" textlink="">
      <xdr:nvSpPr>
        <xdr:cNvPr id="619" name="n_2aveValue【学校施設】&#10;一人当たり面積">
          <a:extLst>
            <a:ext uri="{FF2B5EF4-FFF2-40B4-BE49-F238E27FC236}">
              <a16:creationId xmlns:a16="http://schemas.microsoft.com/office/drawing/2014/main" id="{00000000-0008-0000-0E00-00006B020000}"/>
            </a:ext>
          </a:extLst>
        </xdr:cNvPr>
        <xdr:cNvSpPr txBox="1"/>
      </xdr:nvSpPr>
      <xdr:spPr>
        <a:xfrm>
          <a:off x="17776267" y="10602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29201</xdr:rowOff>
    </xdr:from>
    <xdr:ext cx="469744" cy="259045"/>
    <xdr:sp macro="" textlink="">
      <xdr:nvSpPr>
        <xdr:cNvPr id="620" name="n_3aveValue【学校施設】&#10;一人当たり面積">
          <a:extLst>
            <a:ext uri="{FF2B5EF4-FFF2-40B4-BE49-F238E27FC236}">
              <a16:creationId xmlns:a16="http://schemas.microsoft.com/office/drawing/2014/main" id="{00000000-0008-0000-0E00-00006C020000}"/>
            </a:ext>
          </a:extLst>
        </xdr:cNvPr>
        <xdr:cNvSpPr txBox="1"/>
      </xdr:nvSpPr>
      <xdr:spPr>
        <a:xfrm>
          <a:off x="17001567" y="1059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28439</xdr:rowOff>
    </xdr:from>
    <xdr:ext cx="469744" cy="259045"/>
    <xdr:sp macro="" textlink="">
      <xdr:nvSpPr>
        <xdr:cNvPr id="621" name="n_4aveValue【学校施設】&#10;一人当たり面積">
          <a:extLst>
            <a:ext uri="{FF2B5EF4-FFF2-40B4-BE49-F238E27FC236}">
              <a16:creationId xmlns:a16="http://schemas.microsoft.com/office/drawing/2014/main" id="{00000000-0008-0000-0E00-00006D020000}"/>
            </a:ext>
          </a:extLst>
        </xdr:cNvPr>
        <xdr:cNvSpPr txBox="1"/>
      </xdr:nvSpPr>
      <xdr:spPr>
        <a:xfrm>
          <a:off x="16226867" y="1058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132783</xdr:rowOff>
    </xdr:from>
    <xdr:ext cx="469744" cy="259045"/>
    <xdr:sp macro="" textlink="">
      <xdr:nvSpPr>
        <xdr:cNvPr id="622" name="n_1mainValue【学校施設】&#10;一人当たり面積">
          <a:extLst>
            <a:ext uri="{FF2B5EF4-FFF2-40B4-BE49-F238E27FC236}">
              <a16:creationId xmlns:a16="http://schemas.microsoft.com/office/drawing/2014/main" id="{00000000-0008-0000-0E00-00006E020000}"/>
            </a:ext>
          </a:extLst>
        </xdr:cNvPr>
        <xdr:cNvSpPr txBox="1"/>
      </xdr:nvSpPr>
      <xdr:spPr>
        <a:xfrm>
          <a:off x="18561127" y="1019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140555</xdr:rowOff>
    </xdr:from>
    <xdr:ext cx="469744" cy="259045"/>
    <xdr:sp macro="" textlink="">
      <xdr:nvSpPr>
        <xdr:cNvPr id="623" name="n_2mainValue【学校施設】&#10;一人当たり面積">
          <a:extLst>
            <a:ext uri="{FF2B5EF4-FFF2-40B4-BE49-F238E27FC236}">
              <a16:creationId xmlns:a16="http://schemas.microsoft.com/office/drawing/2014/main" id="{00000000-0008-0000-0E00-00006F020000}"/>
            </a:ext>
          </a:extLst>
        </xdr:cNvPr>
        <xdr:cNvSpPr txBox="1"/>
      </xdr:nvSpPr>
      <xdr:spPr>
        <a:xfrm>
          <a:off x="17776267" y="1019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148785</xdr:rowOff>
    </xdr:from>
    <xdr:ext cx="469744" cy="259045"/>
    <xdr:sp macro="" textlink="">
      <xdr:nvSpPr>
        <xdr:cNvPr id="624" name="n_3mainValue【学校施設】&#10;一人当たり面積">
          <a:extLst>
            <a:ext uri="{FF2B5EF4-FFF2-40B4-BE49-F238E27FC236}">
              <a16:creationId xmlns:a16="http://schemas.microsoft.com/office/drawing/2014/main" id="{00000000-0008-0000-0E00-000070020000}"/>
            </a:ext>
          </a:extLst>
        </xdr:cNvPr>
        <xdr:cNvSpPr txBox="1"/>
      </xdr:nvSpPr>
      <xdr:spPr>
        <a:xfrm>
          <a:off x="17001567" y="10207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137279</xdr:rowOff>
    </xdr:from>
    <xdr:ext cx="469744" cy="259045"/>
    <xdr:sp macro="" textlink="">
      <xdr:nvSpPr>
        <xdr:cNvPr id="625" name="n_4mainValue【学校施設】&#10;一人当たり面積">
          <a:extLst>
            <a:ext uri="{FF2B5EF4-FFF2-40B4-BE49-F238E27FC236}">
              <a16:creationId xmlns:a16="http://schemas.microsoft.com/office/drawing/2014/main" id="{00000000-0008-0000-0E00-000071020000}"/>
            </a:ext>
          </a:extLst>
        </xdr:cNvPr>
        <xdr:cNvSpPr txBox="1"/>
      </xdr:nvSpPr>
      <xdr:spPr>
        <a:xfrm>
          <a:off x="16226867" y="1019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00000000-0008-0000-0E00-000089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41911</xdr:rowOff>
    </xdr:from>
    <xdr:to>
      <xdr:col>85</xdr:col>
      <xdr:colOff>126364</xdr:colOff>
      <xdr:row>86</xdr:row>
      <xdr:rowOff>114300</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flipV="1">
          <a:off x="14375764" y="12950191"/>
          <a:ext cx="0" cy="1581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1" name="【児童館】&#10;有形固定資産減価償却率最小値テキスト">
          <a:extLst>
            <a:ext uri="{FF2B5EF4-FFF2-40B4-BE49-F238E27FC236}">
              <a16:creationId xmlns:a16="http://schemas.microsoft.com/office/drawing/2014/main" id="{00000000-0008-0000-0E00-00008B020000}"/>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160038</xdr:rowOff>
    </xdr:from>
    <xdr:ext cx="405111" cy="259045"/>
    <xdr:sp macro="" textlink="">
      <xdr:nvSpPr>
        <xdr:cNvPr id="653" name="【児童館】&#10;有形固定資産減価償却率最大値テキスト">
          <a:extLst>
            <a:ext uri="{FF2B5EF4-FFF2-40B4-BE49-F238E27FC236}">
              <a16:creationId xmlns:a16="http://schemas.microsoft.com/office/drawing/2014/main" id="{00000000-0008-0000-0E00-00008D020000}"/>
            </a:ext>
          </a:extLst>
        </xdr:cNvPr>
        <xdr:cNvSpPr txBox="1"/>
      </xdr:nvSpPr>
      <xdr:spPr>
        <a:xfrm>
          <a:off x="14414500" y="12733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41911</xdr:rowOff>
    </xdr:from>
    <xdr:to>
      <xdr:col>86</xdr:col>
      <xdr:colOff>25400</xdr:colOff>
      <xdr:row>77</xdr:row>
      <xdr:rowOff>41911</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4287500" y="129501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141622</xdr:rowOff>
    </xdr:from>
    <xdr:ext cx="405111" cy="259045"/>
    <xdr:sp macro="" textlink="">
      <xdr:nvSpPr>
        <xdr:cNvPr id="655" name="【児童館】&#10;有形固定資産減価償却率平均値テキスト">
          <a:extLst>
            <a:ext uri="{FF2B5EF4-FFF2-40B4-BE49-F238E27FC236}">
              <a16:creationId xmlns:a16="http://schemas.microsoft.com/office/drawing/2014/main" id="{00000000-0008-0000-0E00-00008F020000}"/>
            </a:ext>
          </a:extLst>
        </xdr:cNvPr>
        <xdr:cNvSpPr txBox="1"/>
      </xdr:nvSpPr>
      <xdr:spPr>
        <a:xfrm>
          <a:off x="14414500" y="1388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118745</xdr:rowOff>
    </xdr:from>
    <xdr:to>
      <xdr:col>85</xdr:col>
      <xdr:colOff>177800</xdr:colOff>
      <xdr:row>84</xdr:row>
      <xdr:rowOff>48895</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14325600" y="1403286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25400</xdr:rowOff>
    </xdr:from>
    <xdr:to>
      <xdr:col>81</xdr:col>
      <xdr:colOff>101600</xdr:colOff>
      <xdr:row>83</xdr:row>
      <xdr:rowOff>127000</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357884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13970</xdr:rowOff>
    </xdr:from>
    <xdr:to>
      <xdr:col>76</xdr:col>
      <xdr:colOff>165100</xdr:colOff>
      <xdr:row>83</xdr:row>
      <xdr:rowOff>115570</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2804140" y="1392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48261</xdr:rowOff>
    </xdr:from>
    <xdr:to>
      <xdr:col>72</xdr:col>
      <xdr:colOff>38100</xdr:colOff>
      <xdr:row>83</xdr:row>
      <xdr:rowOff>149861</xdr:rowOff>
    </xdr:to>
    <xdr:sp macro="" textlink="">
      <xdr:nvSpPr>
        <xdr:cNvPr id="659" name="フローチャート: 判断 658">
          <a:extLst>
            <a:ext uri="{FF2B5EF4-FFF2-40B4-BE49-F238E27FC236}">
              <a16:creationId xmlns:a16="http://schemas.microsoft.com/office/drawing/2014/main" id="{00000000-0008-0000-0E00-000093020000}"/>
            </a:ext>
          </a:extLst>
        </xdr:cNvPr>
        <xdr:cNvSpPr/>
      </xdr:nvSpPr>
      <xdr:spPr>
        <a:xfrm>
          <a:off x="12029440" y="139623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21589</xdr:rowOff>
    </xdr:from>
    <xdr:to>
      <xdr:col>67</xdr:col>
      <xdr:colOff>101600</xdr:colOff>
      <xdr:row>83</xdr:row>
      <xdr:rowOff>123189</xdr:rowOff>
    </xdr:to>
    <xdr:sp macro="" textlink="">
      <xdr:nvSpPr>
        <xdr:cNvPr id="660" name="フローチャート: 判断 659">
          <a:extLst>
            <a:ext uri="{FF2B5EF4-FFF2-40B4-BE49-F238E27FC236}">
              <a16:creationId xmlns:a16="http://schemas.microsoft.com/office/drawing/2014/main" id="{00000000-0008-0000-0E00-000094020000}"/>
            </a:ext>
          </a:extLst>
        </xdr:cNvPr>
        <xdr:cNvSpPr/>
      </xdr:nvSpPr>
      <xdr:spPr>
        <a:xfrm>
          <a:off x="11231880" y="1393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666" name="楕円 665">
          <a:extLst>
            <a:ext uri="{FF2B5EF4-FFF2-40B4-BE49-F238E27FC236}">
              <a16:creationId xmlns:a16="http://schemas.microsoft.com/office/drawing/2014/main" id="{00000000-0008-0000-0E00-00009A020000}"/>
            </a:ext>
          </a:extLst>
        </xdr:cNvPr>
        <xdr:cNvSpPr/>
      </xdr:nvSpPr>
      <xdr:spPr>
        <a:xfrm>
          <a:off x="14325600" y="1448054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667" name="【児童館】&#10;有形固定資産減価償却率該当値テキスト">
          <a:extLst>
            <a:ext uri="{FF2B5EF4-FFF2-40B4-BE49-F238E27FC236}">
              <a16:creationId xmlns:a16="http://schemas.microsoft.com/office/drawing/2014/main" id="{00000000-0008-0000-0E00-00009B020000}"/>
            </a:ext>
          </a:extLst>
        </xdr:cNvPr>
        <xdr:cNvSpPr txBox="1"/>
      </xdr:nvSpPr>
      <xdr:spPr>
        <a:xfrm>
          <a:off x="14414500"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668" name="楕円 667">
          <a:extLst>
            <a:ext uri="{FF2B5EF4-FFF2-40B4-BE49-F238E27FC236}">
              <a16:creationId xmlns:a16="http://schemas.microsoft.com/office/drawing/2014/main" id="{00000000-0008-0000-0E00-00009C020000}"/>
            </a:ext>
          </a:extLst>
        </xdr:cNvPr>
        <xdr:cNvSpPr/>
      </xdr:nvSpPr>
      <xdr:spPr>
        <a:xfrm>
          <a:off x="1357884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3629640" y="1453134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670" name="楕円 669">
          <a:extLst>
            <a:ext uri="{FF2B5EF4-FFF2-40B4-BE49-F238E27FC236}">
              <a16:creationId xmlns:a16="http://schemas.microsoft.com/office/drawing/2014/main" id="{00000000-0008-0000-0E00-00009E020000}"/>
            </a:ext>
          </a:extLst>
        </xdr:cNvPr>
        <xdr:cNvSpPr/>
      </xdr:nvSpPr>
      <xdr:spPr>
        <a:xfrm>
          <a:off x="1280414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2854940" y="145313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672" name="楕円 671">
          <a:extLst>
            <a:ext uri="{FF2B5EF4-FFF2-40B4-BE49-F238E27FC236}">
              <a16:creationId xmlns:a16="http://schemas.microsoft.com/office/drawing/2014/main" id="{00000000-0008-0000-0E00-0000A0020000}"/>
            </a:ext>
          </a:extLst>
        </xdr:cNvPr>
        <xdr:cNvSpPr/>
      </xdr:nvSpPr>
      <xdr:spPr>
        <a:xfrm>
          <a:off x="12029440" y="14480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114300</xdr:rowOff>
    </xdr:from>
    <xdr:to>
      <xdr:col>76</xdr:col>
      <xdr:colOff>114300</xdr:colOff>
      <xdr:row>86</xdr:row>
      <xdr:rowOff>114300</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2072620" y="145313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63500</xdr:rowOff>
    </xdr:from>
    <xdr:to>
      <xdr:col>67</xdr:col>
      <xdr:colOff>101600</xdr:colOff>
      <xdr:row>86</xdr:row>
      <xdr:rowOff>165100</xdr:rowOff>
    </xdr:to>
    <xdr:sp macro="" textlink="">
      <xdr:nvSpPr>
        <xdr:cNvPr id="674" name="楕円 673">
          <a:extLst>
            <a:ext uri="{FF2B5EF4-FFF2-40B4-BE49-F238E27FC236}">
              <a16:creationId xmlns:a16="http://schemas.microsoft.com/office/drawing/2014/main" id="{00000000-0008-0000-0E00-0000A2020000}"/>
            </a:ext>
          </a:extLst>
        </xdr:cNvPr>
        <xdr:cNvSpPr/>
      </xdr:nvSpPr>
      <xdr:spPr>
        <a:xfrm>
          <a:off x="1123188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114300</xdr:rowOff>
    </xdr:from>
    <xdr:to>
      <xdr:col>71</xdr:col>
      <xdr:colOff>177800</xdr:colOff>
      <xdr:row>86</xdr:row>
      <xdr:rowOff>114300</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1282680" y="145313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143527</xdr:rowOff>
    </xdr:from>
    <xdr:ext cx="405111" cy="259045"/>
    <xdr:sp macro="" textlink="">
      <xdr:nvSpPr>
        <xdr:cNvPr id="676" name="n_1aveValue【児童館】&#10;有形固定資産減価償却率">
          <a:extLst>
            <a:ext uri="{FF2B5EF4-FFF2-40B4-BE49-F238E27FC236}">
              <a16:creationId xmlns:a16="http://schemas.microsoft.com/office/drawing/2014/main" id="{00000000-0008-0000-0E00-0000A4020000}"/>
            </a:ext>
          </a:extLst>
        </xdr:cNvPr>
        <xdr:cNvSpPr txBox="1"/>
      </xdr:nvSpPr>
      <xdr:spPr>
        <a:xfrm>
          <a:off x="13437244" y="1372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132097</xdr:rowOff>
    </xdr:from>
    <xdr:ext cx="405111" cy="259045"/>
    <xdr:sp macro="" textlink="">
      <xdr:nvSpPr>
        <xdr:cNvPr id="677" name="n_2aveValue【児童館】&#10;有形固定資産減価償却率">
          <a:extLst>
            <a:ext uri="{FF2B5EF4-FFF2-40B4-BE49-F238E27FC236}">
              <a16:creationId xmlns:a16="http://schemas.microsoft.com/office/drawing/2014/main" id="{00000000-0008-0000-0E00-0000A5020000}"/>
            </a:ext>
          </a:extLst>
        </xdr:cNvPr>
        <xdr:cNvSpPr txBox="1"/>
      </xdr:nvSpPr>
      <xdr:spPr>
        <a:xfrm>
          <a:off x="12675244" y="1371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166388</xdr:rowOff>
    </xdr:from>
    <xdr:ext cx="405111" cy="259045"/>
    <xdr:sp macro="" textlink="">
      <xdr:nvSpPr>
        <xdr:cNvPr id="678" name="n_3aveValue【児童館】&#10;有形固定資産減価償却率">
          <a:extLst>
            <a:ext uri="{FF2B5EF4-FFF2-40B4-BE49-F238E27FC236}">
              <a16:creationId xmlns:a16="http://schemas.microsoft.com/office/drawing/2014/main" id="{00000000-0008-0000-0E00-0000A6020000}"/>
            </a:ext>
          </a:extLst>
        </xdr:cNvPr>
        <xdr:cNvSpPr txBox="1"/>
      </xdr:nvSpPr>
      <xdr:spPr>
        <a:xfrm>
          <a:off x="11900544" y="13745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139716</xdr:rowOff>
    </xdr:from>
    <xdr:ext cx="405111" cy="259045"/>
    <xdr:sp macro="" textlink="">
      <xdr:nvSpPr>
        <xdr:cNvPr id="679" name="n_4aveValue【児童館】&#10;有形固定資産減価償却率">
          <a:extLst>
            <a:ext uri="{FF2B5EF4-FFF2-40B4-BE49-F238E27FC236}">
              <a16:creationId xmlns:a16="http://schemas.microsoft.com/office/drawing/2014/main" id="{00000000-0008-0000-0E00-0000A7020000}"/>
            </a:ext>
          </a:extLst>
        </xdr:cNvPr>
        <xdr:cNvSpPr txBox="1"/>
      </xdr:nvSpPr>
      <xdr:spPr>
        <a:xfrm>
          <a:off x="11102984" y="13718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680" name="n_1mainValue【児童館】&#10;有形固定資産減価償却率">
          <a:extLst>
            <a:ext uri="{FF2B5EF4-FFF2-40B4-BE49-F238E27FC236}">
              <a16:creationId xmlns:a16="http://schemas.microsoft.com/office/drawing/2014/main" id="{00000000-0008-0000-0E00-0000A8020000}"/>
            </a:ext>
          </a:extLst>
        </xdr:cNvPr>
        <xdr:cNvSpPr txBox="1"/>
      </xdr:nvSpPr>
      <xdr:spPr>
        <a:xfrm>
          <a:off x="1341254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681" name="n_2mainValue【児童館】&#10;有形固定資産減価償却率">
          <a:extLst>
            <a:ext uri="{FF2B5EF4-FFF2-40B4-BE49-F238E27FC236}">
              <a16:creationId xmlns:a16="http://schemas.microsoft.com/office/drawing/2014/main" id="{00000000-0008-0000-0E00-0000A9020000}"/>
            </a:ext>
          </a:extLst>
        </xdr:cNvPr>
        <xdr:cNvSpPr txBox="1"/>
      </xdr:nvSpPr>
      <xdr:spPr>
        <a:xfrm>
          <a:off x="1264292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682" name="n_3mainValue【児童館】&#10;有形固定資産減価償却率">
          <a:extLst>
            <a:ext uri="{FF2B5EF4-FFF2-40B4-BE49-F238E27FC236}">
              <a16:creationId xmlns:a16="http://schemas.microsoft.com/office/drawing/2014/main" id="{00000000-0008-0000-0E00-0000AA020000}"/>
            </a:ext>
          </a:extLst>
        </xdr:cNvPr>
        <xdr:cNvSpPr txBox="1"/>
      </xdr:nvSpPr>
      <xdr:spPr>
        <a:xfrm>
          <a:off x="1186822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156227</xdr:rowOff>
    </xdr:from>
    <xdr:ext cx="469744" cy="259045"/>
    <xdr:sp macro="" textlink="">
      <xdr:nvSpPr>
        <xdr:cNvPr id="683" name="n_4mainValue【児童館】&#10;有形固定資産減価償却率">
          <a:extLst>
            <a:ext uri="{FF2B5EF4-FFF2-40B4-BE49-F238E27FC236}">
              <a16:creationId xmlns:a16="http://schemas.microsoft.com/office/drawing/2014/main" id="{00000000-0008-0000-0E00-0000AB020000}"/>
            </a:ext>
          </a:extLst>
        </xdr:cNvPr>
        <xdr:cNvSpPr txBox="1"/>
      </xdr:nvSpPr>
      <xdr:spPr>
        <a:xfrm>
          <a:off x="1107066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00000000-0008-0000-0E00-0000C0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22098</xdr:rowOff>
    </xdr:from>
    <xdr:to>
      <xdr:col>116</xdr:col>
      <xdr:colOff>62864</xdr:colOff>
      <xdr:row>86</xdr:row>
      <xdr:rowOff>10668</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flipV="1">
          <a:off x="19509104" y="13265658"/>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6" name="【児童館】&#10;一人当たり面積最小値テキスト">
          <a:extLst>
            <a:ext uri="{FF2B5EF4-FFF2-40B4-BE49-F238E27FC236}">
              <a16:creationId xmlns:a16="http://schemas.microsoft.com/office/drawing/2014/main" id="{00000000-0008-0000-0E00-0000C2020000}"/>
            </a:ext>
          </a:extLst>
        </xdr:cNvPr>
        <xdr:cNvSpPr txBox="1"/>
      </xdr:nvSpPr>
      <xdr:spPr>
        <a:xfrm>
          <a:off x="19547840"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a:off x="19443700" y="144277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140225</xdr:rowOff>
    </xdr:from>
    <xdr:ext cx="469744" cy="259045"/>
    <xdr:sp macro="" textlink="">
      <xdr:nvSpPr>
        <xdr:cNvPr id="708" name="【児童館】&#10;一人当たり面積最大値テキスト">
          <a:extLst>
            <a:ext uri="{FF2B5EF4-FFF2-40B4-BE49-F238E27FC236}">
              <a16:creationId xmlns:a16="http://schemas.microsoft.com/office/drawing/2014/main" id="{00000000-0008-0000-0E00-0000C4020000}"/>
            </a:ext>
          </a:extLst>
        </xdr:cNvPr>
        <xdr:cNvSpPr txBox="1"/>
      </xdr:nvSpPr>
      <xdr:spPr>
        <a:xfrm>
          <a:off x="19547840" y="1304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22098</xdr:rowOff>
    </xdr:from>
    <xdr:to>
      <xdr:col>116</xdr:col>
      <xdr:colOff>152400</xdr:colOff>
      <xdr:row>79</xdr:row>
      <xdr:rowOff>22098</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a:off x="19443700" y="132656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105173</xdr:rowOff>
    </xdr:from>
    <xdr:ext cx="469744" cy="259045"/>
    <xdr:sp macro="" textlink="">
      <xdr:nvSpPr>
        <xdr:cNvPr id="710" name="【児童館】&#10;一人当たり面積平均値テキスト">
          <a:extLst>
            <a:ext uri="{FF2B5EF4-FFF2-40B4-BE49-F238E27FC236}">
              <a16:creationId xmlns:a16="http://schemas.microsoft.com/office/drawing/2014/main" id="{00000000-0008-0000-0E00-0000C6020000}"/>
            </a:ext>
          </a:extLst>
        </xdr:cNvPr>
        <xdr:cNvSpPr txBox="1"/>
      </xdr:nvSpPr>
      <xdr:spPr>
        <a:xfrm>
          <a:off x="19547840" y="14019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126746</xdr:rowOff>
    </xdr:from>
    <xdr:to>
      <xdr:col>116</xdr:col>
      <xdr:colOff>114300</xdr:colOff>
      <xdr:row>84</xdr:row>
      <xdr:rowOff>56896</xdr:rowOff>
    </xdr:to>
    <xdr:sp macro="" textlink="">
      <xdr:nvSpPr>
        <xdr:cNvPr id="711" name="フローチャート: 判断 710">
          <a:extLst>
            <a:ext uri="{FF2B5EF4-FFF2-40B4-BE49-F238E27FC236}">
              <a16:creationId xmlns:a16="http://schemas.microsoft.com/office/drawing/2014/main" id="{00000000-0008-0000-0E00-0000C7020000}"/>
            </a:ext>
          </a:extLst>
        </xdr:cNvPr>
        <xdr:cNvSpPr/>
      </xdr:nvSpPr>
      <xdr:spPr>
        <a:xfrm>
          <a:off x="19458940" y="140408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126746</xdr:rowOff>
    </xdr:from>
    <xdr:to>
      <xdr:col>112</xdr:col>
      <xdr:colOff>38100</xdr:colOff>
      <xdr:row>84</xdr:row>
      <xdr:rowOff>56896</xdr:rowOff>
    </xdr:to>
    <xdr:sp macro="" textlink="">
      <xdr:nvSpPr>
        <xdr:cNvPr id="712" name="フローチャート: 判断 711">
          <a:extLst>
            <a:ext uri="{FF2B5EF4-FFF2-40B4-BE49-F238E27FC236}">
              <a16:creationId xmlns:a16="http://schemas.microsoft.com/office/drawing/2014/main" id="{00000000-0008-0000-0E00-0000C8020000}"/>
            </a:ext>
          </a:extLst>
        </xdr:cNvPr>
        <xdr:cNvSpPr/>
      </xdr:nvSpPr>
      <xdr:spPr>
        <a:xfrm>
          <a:off x="18735040" y="140408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117602</xdr:rowOff>
    </xdr:from>
    <xdr:to>
      <xdr:col>107</xdr:col>
      <xdr:colOff>101600</xdr:colOff>
      <xdr:row>84</xdr:row>
      <xdr:rowOff>47752</xdr:rowOff>
    </xdr:to>
    <xdr:sp macro="" textlink="">
      <xdr:nvSpPr>
        <xdr:cNvPr id="713" name="フローチャート: 判断 712">
          <a:extLst>
            <a:ext uri="{FF2B5EF4-FFF2-40B4-BE49-F238E27FC236}">
              <a16:creationId xmlns:a16="http://schemas.microsoft.com/office/drawing/2014/main" id="{00000000-0008-0000-0E00-0000C9020000}"/>
            </a:ext>
          </a:extLst>
        </xdr:cNvPr>
        <xdr:cNvSpPr/>
      </xdr:nvSpPr>
      <xdr:spPr>
        <a:xfrm>
          <a:off x="17937480" y="140317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714" name="フローチャート: 判断 713">
          <a:extLst>
            <a:ext uri="{FF2B5EF4-FFF2-40B4-BE49-F238E27FC236}">
              <a16:creationId xmlns:a16="http://schemas.microsoft.com/office/drawing/2014/main" id="{00000000-0008-0000-0E00-0000CA020000}"/>
            </a:ext>
          </a:extLst>
        </xdr:cNvPr>
        <xdr:cNvSpPr/>
      </xdr:nvSpPr>
      <xdr:spPr>
        <a:xfrm>
          <a:off x="17162780" y="140317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15" name="フローチャート: 判断 714">
          <a:extLst>
            <a:ext uri="{FF2B5EF4-FFF2-40B4-BE49-F238E27FC236}">
              <a16:creationId xmlns:a16="http://schemas.microsoft.com/office/drawing/2014/main" id="{00000000-0008-0000-0E00-0000CB020000}"/>
            </a:ext>
          </a:extLst>
        </xdr:cNvPr>
        <xdr:cNvSpPr/>
      </xdr:nvSpPr>
      <xdr:spPr>
        <a:xfrm>
          <a:off x="16388080" y="140500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17018</xdr:rowOff>
    </xdr:from>
    <xdr:to>
      <xdr:col>116</xdr:col>
      <xdr:colOff>114300</xdr:colOff>
      <xdr:row>83</xdr:row>
      <xdr:rowOff>118618</xdr:rowOff>
    </xdr:to>
    <xdr:sp macro="" textlink="">
      <xdr:nvSpPr>
        <xdr:cNvPr id="721" name="楕円 720">
          <a:extLst>
            <a:ext uri="{FF2B5EF4-FFF2-40B4-BE49-F238E27FC236}">
              <a16:creationId xmlns:a16="http://schemas.microsoft.com/office/drawing/2014/main" id="{00000000-0008-0000-0E00-0000D1020000}"/>
            </a:ext>
          </a:extLst>
        </xdr:cNvPr>
        <xdr:cNvSpPr/>
      </xdr:nvSpPr>
      <xdr:spPr>
        <a:xfrm>
          <a:off x="19458940" y="1393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39895</xdr:rowOff>
    </xdr:from>
    <xdr:ext cx="469744" cy="259045"/>
    <xdr:sp macro="" textlink="">
      <xdr:nvSpPr>
        <xdr:cNvPr id="722" name="【児童館】&#10;一人当たり面積該当値テキスト">
          <a:extLst>
            <a:ext uri="{FF2B5EF4-FFF2-40B4-BE49-F238E27FC236}">
              <a16:creationId xmlns:a16="http://schemas.microsoft.com/office/drawing/2014/main" id="{00000000-0008-0000-0E00-0000D2020000}"/>
            </a:ext>
          </a:extLst>
        </xdr:cNvPr>
        <xdr:cNvSpPr txBox="1"/>
      </xdr:nvSpPr>
      <xdr:spPr>
        <a:xfrm>
          <a:off x="19547840" y="1378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26163</xdr:rowOff>
    </xdr:from>
    <xdr:to>
      <xdr:col>112</xdr:col>
      <xdr:colOff>38100</xdr:colOff>
      <xdr:row>83</xdr:row>
      <xdr:rowOff>127763</xdr:rowOff>
    </xdr:to>
    <xdr:sp macro="" textlink="">
      <xdr:nvSpPr>
        <xdr:cNvPr id="723" name="楕円 722">
          <a:extLst>
            <a:ext uri="{FF2B5EF4-FFF2-40B4-BE49-F238E27FC236}">
              <a16:creationId xmlns:a16="http://schemas.microsoft.com/office/drawing/2014/main" id="{00000000-0008-0000-0E00-0000D3020000}"/>
            </a:ext>
          </a:extLst>
        </xdr:cNvPr>
        <xdr:cNvSpPr/>
      </xdr:nvSpPr>
      <xdr:spPr>
        <a:xfrm>
          <a:off x="18735040" y="139402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67818</xdr:rowOff>
    </xdr:from>
    <xdr:to>
      <xdr:col>116</xdr:col>
      <xdr:colOff>63500</xdr:colOff>
      <xdr:row>83</xdr:row>
      <xdr:rowOff>76963</xdr:rowOff>
    </xdr:to>
    <xdr:cxnSp macro="">
      <xdr:nvCxnSpPr>
        <xdr:cNvPr id="724" name="直線コネクタ 723">
          <a:extLst>
            <a:ext uri="{FF2B5EF4-FFF2-40B4-BE49-F238E27FC236}">
              <a16:creationId xmlns:a16="http://schemas.microsoft.com/office/drawing/2014/main" id="{00000000-0008-0000-0E00-0000D4020000}"/>
            </a:ext>
          </a:extLst>
        </xdr:cNvPr>
        <xdr:cNvCxnSpPr/>
      </xdr:nvCxnSpPr>
      <xdr:spPr>
        <a:xfrm flipV="1">
          <a:off x="18778220" y="13981938"/>
          <a:ext cx="73152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39878</xdr:rowOff>
    </xdr:from>
    <xdr:to>
      <xdr:col>107</xdr:col>
      <xdr:colOff>101600</xdr:colOff>
      <xdr:row>83</xdr:row>
      <xdr:rowOff>141478</xdr:rowOff>
    </xdr:to>
    <xdr:sp macro="" textlink="">
      <xdr:nvSpPr>
        <xdr:cNvPr id="725" name="楕円 724">
          <a:extLst>
            <a:ext uri="{FF2B5EF4-FFF2-40B4-BE49-F238E27FC236}">
              <a16:creationId xmlns:a16="http://schemas.microsoft.com/office/drawing/2014/main" id="{00000000-0008-0000-0E00-0000D5020000}"/>
            </a:ext>
          </a:extLst>
        </xdr:cNvPr>
        <xdr:cNvSpPr/>
      </xdr:nvSpPr>
      <xdr:spPr>
        <a:xfrm>
          <a:off x="17937480" y="1395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76963</xdr:rowOff>
    </xdr:from>
    <xdr:to>
      <xdr:col>111</xdr:col>
      <xdr:colOff>177800</xdr:colOff>
      <xdr:row>83</xdr:row>
      <xdr:rowOff>90678</xdr:rowOff>
    </xdr:to>
    <xdr:cxnSp macro="">
      <xdr:nvCxnSpPr>
        <xdr:cNvPr id="726" name="直線コネクタ 725">
          <a:extLst>
            <a:ext uri="{FF2B5EF4-FFF2-40B4-BE49-F238E27FC236}">
              <a16:creationId xmlns:a16="http://schemas.microsoft.com/office/drawing/2014/main" id="{00000000-0008-0000-0E00-0000D6020000}"/>
            </a:ext>
          </a:extLst>
        </xdr:cNvPr>
        <xdr:cNvCxnSpPr/>
      </xdr:nvCxnSpPr>
      <xdr:spPr>
        <a:xfrm flipV="1">
          <a:off x="17988280" y="13991083"/>
          <a:ext cx="78994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49022</xdr:rowOff>
    </xdr:from>
    <xdr:to>
      <xdr:col>102</xdr:col>
      <xdr:colOff>165100</xdr:colOff>
      <xdr:row>83</xdr:row>
      <xdr:rowOff>150622</xdr:rowOff>
    </xdr:to>
    <xdr:sp macro="" textlink="">
      <xdr:nvSpPr>
        <xdr:cNvPr id="727" name="楕円 726">
          <a:extLst>
            <a:ext uri="{FF2B5EF4-FFF2-40B4-BE49-F238E27FC236}">
              <a16:creationId xmlns:a16="http://schemas.microsoft.com/office/drawing/2014/main" id="{00000000-0008-0000-0E00-0000D7020000}"/>
            </a:ext>
          </a:extLst>
        </xdr:cNvPr>
        <xdr:cNvSpPr/>
      </xdr:nvSpPr>
      <xdr:spPr>
        <a:xfrm>
          <a:off x="17162780" y="1396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90678</xdr:rowOff>
    </xdr:from>
    <xdr:to>
      <xdr:col>107</xdr:col>
      <xdr:colOff>50800</xdr:colOff>
      <xdr:row>83</xdr:row>
      <xdr:rowOff>99822</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flipV="1">
          <a:off x="17213580" y="14004798"/>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62737</xdr:rowOff>
    </xdr:from>
    <xdr:to>
      <xdr:col>98</xdr:col>
      <xdr:colOff>38100</xdr:colOff>
      <xdr:row>83</xdr:row>
      <xdr:rowOff>164337</xdr:rowOff>
    </xdr:to>
    <xdr:sp macro="" textlink="">
      <xdr:nvSpPr>
        <xdr:cNvPr id="729" name="楕円 728">
          <a:extLst>
            <a:ext uri="{FF2B5EF4-FFF2-40B4-BE49-F238E27FC236}">
              <a16:creationId xmlns:a16="http://schemas.microsoft.com/office/drawing/2014/main" id="{00000000-0008-0000-0E00-0000D9020000}"/>
            </a:ext>
          </a:extLst>
        </xdr:cNvPr>
        <xdr:cNvSpPr/>
      </xdr:nvSpPr>
      <xdr:spPr>
        <a:xfrm>
          <a:off x="16388080" y="139768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99822</xdr:rowOff>
    </xdr:from>
    <xdr:to>
      <xdr:col>102</xdr:col>
      <xdr:colOff>114300</xdr:colOff>
      <xdr:row>83</xdr:row>
      <xdr:rowOff>113537</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flipV="1">
          <a:off x="16431260" y="14013942"/>
          <a:ext cx="78232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48023</xdr:rowOff>
    </xdr:from>
    <xdr:ext cx="469744" cy="259045"/>
    <xdr:sp macro="" textlink="">
      <xdr:nvSpPr>
        <xdr:cNvPr id="731" name="n_1aveValue【児童館】&#10;一人当たり面積">
          <a:extLst>
            <a:ext uri="{FF2B5EF4-FFF2-40B4-BE49-F238E27FC236}">
              <a16:creationId xmlns:a16="http://schemas.microsoft.com/office/drawing/2014/main" id="{00000000-0008-0000-0E00-0000DB020000}"/>
            </a:ext>
          </a:extLst>
        </xdr:cNvPr>
        <xdr:cNvSpPr txBox="1"/>
      </xdr:nvSpPr>
      <xdr:spPr>
        <a:xfrm>
          <a:off x="18561127" y="14129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38879</xdr:rowOff>
    </xdr:from>
    <xdr:ext cx="469744" cy="259045"/>
    <xdr:sp macro="" textlink="">
      <xdr:nvSpPr>
        <xdr:cNvPr id="732" name="n_2aveValue【児童館】&#10;一人当たり面積">
          <a:extLst>
            <a:ext uri="{FF2B5EF4-FFF2-40B4-BE49-F238E27FC236}">
              <a16:creationId xmlns:a16="http://schemas.microsoft.com/office/drawing/2014/main" id="{00000000-0008-0000-0E00-0000DC020000}"/>
            </a:ext>
          </a:extLst>
        </xdr:cNvPr>
        <xdr:cNvSpPr txBox="1"/>
      </xdr:nvSpPr>
      <xdr:spPr>
        <a:xfrm>
          <a:off x="17776267" y="1412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38879</xdr:rowOff>
    </xdr:from>
    <xdr:ext cx="469744" cy="259045"/>
    <xdr:sp macro="" textlink="">
      <xdr:nvSpPr>
        <xdr:cNvPr id="733" name="n_3aveValue【児童館】&#10;一人当たり面積">
          <a:extLst>
            <a:ext uri="{FF2B5EF4-FFF2-40B4-BE49-F238E27FC236}">
              <a16:creationId xmlns:a16="http://schemas.microsoft.com/office/drawing/2014/main" id="{00000000-0008-0000-0E00-0000DD020000}"/>
            </a:ext>
          </a:extLst>
        </xdr:cNvPr>
        <xdr:cNvSpPr txBox="1"/>
      </xdr:nvSpPr>
      <xdr:spPr>
        <a:xfrm>
          <a:off x="17001567" y="1412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57166</xdr:rowOff>
    </xdr:from>
    <xdr:ext cx="469744" cy="259045"/>
    <xdr:sp macro="" textlink="">
      <xdr:nvSpPr>
        <xdr:cNvPr id="734" name="n_4aveValue【児童館】&#10;一人当たり面積">
          <a:extLst>
            <a:ext uri="{FF2B5EF4-FFF2-40B4-BE49-F238E27FC236}">
              <a16:creationId xmlns:a16="http://schemas.microsoft.com/office/drawing/2014/main" id="{00000000-0008-0000-0E00-0000DE020000}"/>
            </a:ext>
          </a:extLst>
        </xdr:cNvPr>
        <xdr:cNvSpPr txBox="1"/>
      </xdr:nvSpPr>
      <xdr:spPr>
        <a:xfrm>
          <a:off x="16226867" y="1413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144290</xdr:rowOff>
    </xdr:from>
    <xdr:ext cx="469744" cy="259045"/>
    <xdr:sp macro="" textlink="">
      <xdr:nvSpPr>
        <xdr:cNvPr id="735" name="n_1mainValue【児童館】&#10;一人当たり面積">
          <a:extLst>
            <a:ext uri="{FF2B5EF4-FFF2-40B4-BE49-F238E27FC236}">
              <a16:creationId xmlns:a16="http://schemas.microsoft.com/office/drawing/2014/main" id="{00000000-0008-0000-0E00-0000DF020000}"/>
            </a:ext>
          </a:extLst>
        </xdr:cNvPr>
        <xdr:cNvSpPr txBox="1"/>
      </xdr:nvSpPr>
      <xdr:spPr>
        <a:xfrm>
          <a:off x="18561127" y="1372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158005</xdr:rowOff>
    </xdr:from>
    <xdr:ext cx="469744" cy="259045"/>
    <xdr:sp macro="" textlink="">
      <xdr:nvSpPr>
        <xdr:cNvPr id="736" name="n_2mainValue【児童館】&#10;一人当たり面積">
          <a:extLst>
            <a:ext uri="{FF2B5EF4-FFF2-40B4-BE49-F238E27FC236}">
              <a16:creationId xmlns:a16="http://schemas.microsoft.com/office/drawing/2014/main" id="{00000000-0008-0000-0E00-0000E0020000}"/>
            </a:ext>
          </a:extLst>
        </xdr:cNvPr>
        <xdr:cNvSpPr txBox="1"/>
      </xdr:nvSpPr>
      <xdr:spPr>
        <a:xfrm>
          <a:off x="17776267" y="1373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167149</xdr:rowOff>
    </xdr:from>
    <xdr:ext cx="469744" cy="259045"/>
    <xdr:sp macro="" textlink="">
      <xdr:nvSpPr>
        <xdr:cNvPr id="737" name="n_3mainValue【児童館】&#10;一人当たり面積">
          <a:extLst>
            <a:ext uri="{FF2B5EF4-FFF2-40B4-BE49-F238E27FC236}">
              <a16:creationId xmlns:a16="http://schemas.microsoft.com/office/drawing/2014/main" id="{00000000-0008-0000-0E00-0000E1020000}"/>
            </a:ext>
          </a:extLst>
        </xdr:cNvPr>
        <xdr:cNvSpPr txBox="1"/>
      </xdr:nvSpPr>
      <xdr:spPr>
        <a:xfrm>
          <a:off x="17001567" y="13745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9414</xdr:rowOff>
    </xdr:from>
    <xdr:ext cx="469744" cy="259045"/>
    <xdr:sp macro="" textlink="">
      <xdr:nvSpPr>
        <xdr:cNvPr id="738" name="n_4mainValue【児童館】&#10;一人当たり面積">
          <a:extLst>
            <a:ext uri="{FF2B5EF4-FFF2-40B4-BE49-F238E27FC236}">
              <a16:creationId xmlns:a16="http://schemas.microsoft.com/office/drawing/2014/main" id="{00000000-0008-0000-0E00-0000E2020000}"/>
            </a:ext>
          </a:extLst>
        </xdr:cNvPr>
        <xdr:cNvSpPr txBox="1"/>
      </xdr:nvSpPr>
      <xdr:spPr>
        <a:xfrm>
          <a:off x="16226867" y="1375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00000000-0008-0000-0E00-0000FB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35379</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flipV="1">
          <a:off x="14375764" y="1683203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5" name="【公民館】&#10;有形固定資産減価償却率最小値テキスト">
          <a:extLst>
            <a:ext uri="{FF2B5EF4-FFF2-40B4-BE49-F238E27FC236}">
              <a16:creationId xmlns:a16="http://schemas.microsoft.com/office/drawing/2014/main" id="{00000000-0008-0000-0E00-0000FD020000}"/>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767" name="【公民館】&#10;有形固定資産減価償却率最大値テキスト">
          <a:extLst>
            <a:ext uri="{FF2B5EF4-FFF2-40B4-BE49-F238E27FC236}">
              <a16:creationId xmlns:a16="http://schemas.microsoft.com/office/drawing/2014/main" id="{00000000-0008-0000-0E00-0000FF020000}"/>
            </a:ext>
          </a:extLst>
        </xdr:cNvPr>
        <xdr:cNvSpPr txBox="1"/>
      </xdr:nvSpPr>
      <xdr:spPr>
        <a:xfrm>
          <a:off x="14414500" y="166110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a:off x="14287500" y="168320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51543</xdr:rowOff>
    </xdr:from>
    <xdr:ext cx="405111" cy="259045"/>
    <xdr:sp macro="" textlink="">
      <xdr:nvSpPr>
        <xdr:cNvPr id="769" name="【公民館】&#10;有形固定資産減価償却率平均値テキスト">
          <a:extLst>
            <a:ext uri="{FF2B5EF4-FFF2-40B4-BE49-F238E27FC236}">
              <a16:creationId xmlns:a16="http://schemas.microsoft.com/office/drawing/2014/main" id="{00000000-0008-0000-0E00-000001030000}"/>
            </a:ext>
          </a:extLst>
        </xdr:cNvPr>
        <xdr:cNvSpPr txBox="1"/>
      </xdr:nvSpPr>
      <xdr:spPr>
        <a:xfrm>
          <a:off x="14414500" y="176537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28666</xdr:rowOff>
    </xdr:from>
    <xdr:to>
      <xdr:col>85</xdr:col>
      <xdr:colOff>177800</xdr:colOff>
      <xdr:row>106</xdr:row>
      <xdr:rowOff>130266</xdr:rowOff>
    </xdr:to>
    <xdr:sp macro="" textlink="">
      <xdr:nvSpPr>
        <xdr:cNvPr id="770" name="フローチャート: 判断 769">
          <a:extLst>
            <a:ext uri="{FF2B5EF4-FFF2-40B4-BE49-F238E27FC236}">
              <a16:creationId xmlns:a16="http://schemas.microsoft.com/office/drawing/2014/main" id="{00000000-0008-0000-0E00-000002030000}"/>
            </a:ext>
          </a:extLst>
        </xdr:cNvPr>
        <xdr:cNvSpPr/>
      </xdr:nvSpPr>
      <xdr:spPr>
        <a:xfrm>
          <a:off x="14325600" y="1779850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142966</xdr:rowOff>
    </xdr:from>
    <xdr:to>
      <xdr:col>81</xdr:col>
      <xdr:colOff>101600</xdr:colOff>
      <xdr:row>106</xdr:row>
      <xdr:rowOff>73116</xdr:rowOff>
    </xdr:to>
    <xdr:sp macro="" textlink="">
      <xdr:nvSpPr>
        <xdr:cNvPr id="771" name="フローチャート: 判断 770">
          <a:extLst>
            <a:ext uri="{FF2B5EF4-FFF2-40B4-BE49-F238E27FC236}">
              <a16:creationId xmlns:a16="http://schemas.microsoft.com/office/drawing/2014/main" id="{00000000-0008-0000-0E00-000003030000}"/>
            </a:ext>
          </a:extLst>
        </xdr:cNvPr>
        <xdr:cNvSpPr/>
      </xdr:nvSpPr>
      <xdr:spPr>
        <a:xfrm>
          <a:off x="13578840" y="177451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12804140" y="177174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123371</xdr:rowOff>
    </xdr:from>
    <xdr:to>
      <xdr:col>72</xdr:col>
      <xdr:colOff>38100</xdr:colOff>
      <xdr:row>106</xdr:row>
      <xdr:rowOff>53521</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12029440" y="177255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110308</xdr:rowOff>
    </xdr:from>
    <xdr:to>
      <xdr:col>67</xdr:col>
      <xdr:colOff>101600</xdr:colOff>
      <xdr:row>106</xdr:row>
      <xdr:rowOff>40458</xdr:rowOff>
    </xdr:to>
    <xdr:sp macro="" textlink="">
      <xdr:nvSpPr>
        <xdr:cNvPr id="774" name="フローチャート: 判断 773">
          <a:extLst>
            <a:ext uri="{FF2B5EF4-FFF2-40B4-BE49-F238E27FC236}">
              <a16:creationId xmlns:a16="http://schemas.microsoft.com/office/drawing/2014/main" id="{00000000-0008-0000-0E00-000006030000}"/>
            </a:ext>
          </a:extLst>
        </xdr:cNvPr>
        <xdr:cNvSpPr/>
      </xdr:nvSpPr>
      <xdr:spPr>
        <a:xfrm>
          <a:off x="11231880" y="177125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E00-000007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E00-00000B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169092</xdr:rowOff>
    </xdr:from>
    <xdr:to>
      <xdr:col>85</xdr:col>
      <xdr:colOff>177800</xdr:colOff>
      <xdr:row>108</xdr:row>
      <xdr:rowOff>99242</xdr:rowOff>
    </xdr:to>
    <xdr:sp macro="" textlink="">
      <xdr:nvSpPr>
        <xdr:cNvPr id="780" name="楕円 779">
          <a:extLst>
            <a:ext uri="{FF2B5EF4-FFF2-40B4-BE49-F238E27FC236}">
              <a16:creationId xmlns:a16="http://schemas.microsoft.com/office/drawing/2014/main" id="{00000000-0008-0000-0E00-00000C030000}"/>
            </a:ext>
          </a:extLst>
        </xdr:cNvPr>
        <xdr:cNvSpPr/>
      </xdr:nvSpPr>
      <xdr:spPr>
        <a:xfrm>
          <a:off x="14325600" y="1810657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147519</xdr:rowOff>
    </xdr:from>
    <xdr:ext cx="405111" cy="259045"/>
    <xdr:sp macro="" textlink="">
      <xdr:nvSpPr>
        <xdr:cNvPr id="781" name="【公民館】&#10;有形固定資産減価償却率該当値テキスト">
          <a:extLst>
            <a:ext uri="{FF2B5EF4-FFF2-40B4-BE49-F238E27FC236}">
              <a16:creationId xmlns:a16="http://schemas.microsoft.com/office/drawing/2014/main" id="{00000000-0008-0000-0E00-00000D030000}"/>
            </a:ext>
          </a:extLst>
        </xdr:cNvPr>
        <xdr:cNvSpPr txBox="1"/>
      </xdr:nvSpPr>
      <xdr:spPr>
        <a:xfrm>
          <a:off x="14414500" y="18084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136434</xdr:rowOff>
    </xdr:from>
    <xdr:to>
      <xdr:col>81</xdr:col>
      <xdr:colOff>101600</xdr:colOff>
      <xdr:row>108</xdr:row>
      <xdr:rowOff>66584</xdr:rowOff>
    </xdr:to>
    <xdr:sp macro="" textlink="">
      <xdr:nvSpPr>
        <xdr:cNvPr id="782" name="楕円 781">
          <a:extLst>
            <a:ext uri="{FF2B5EF4-FFF2-40B4-BE49-F238E27FC236}">
              <a16:creationId xmlns:a16="http://schemas.microsoft.com/office/drawing/2014/main" id="{00000000-0008-0000-0E00-00000E030000}"/>
            </a:ext>
          </a:extLst>
        </xdr:cNvPr>
        <xdr:cNvSpPr/>
      </xdr:nvSpPr>
      <xdr:spPr>
        <a:xfrm>
          <a:off x="13578840" y="180739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15784</xdr:rowOff>
    </xdr:from>
    <xdr:to>
      <xdr:col>85</xdr:col>
      <xdr:colOff>127000</xdr:colOff>
      <xdr:row>108</xdr:row>
      <xdr:rowOff>48442</xdr:rowOff>
    </xdr:to>
    <xdr:cxnSp macro="">
      <xdr:nvCxnSpPr>
        <xdr:cNvPr id="783" name="直線コネクタ 782">
          <a:extLst>
            <a:ext uri="{FF2B5EF4-FFF2-40B4-BE49-F238E27FC236}">
              <a16:creationId xmlns:a16="http://schemas.microsoft.com/office/drawing/2014/main" id="{00000000-0008-0000-0E00-00000F030000}"/>
            </a:ext>
          </a:extLst>
        </xdr:cNvPr>
        <xdr:cNvCxnSpPr/>
      </xdr:nvCxnSpPr>
      <xdr:spPr>
        <a:xfrm>
          <a:off x="13629640" y="18120904"/>
          <a:ext cx="74676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105411</xdr:rowOff>
    </xdr:from>
    <xdr:to>
      <xdr:col>76</xdr:col>
      <xdr:colOff>165100</xdr:colOff>
      <xdr:row>108</xdr:row>
      <xdr:rowOff>35561</xdr:rowOff>
    </xdr:to>
    <xdr:sp macro="" textlink="">
      <xdr:nvSpPr>
        <xdr:cNvPr id="784" name="楕円 783">
          <a:extLst>
            <a:ext uri="{FF2B5EF4-FFF2-40B4-BE49-F238E27FC236}">
              <a16:creationId xmlns:a16="http://schemas.microsoft.com/office/drawing/2014/main" id="{00000000-0008-0000-0E00-000010030000}"/>
            </a:ext>
          </a:extLst>
        </xdr:cNvPr>
        <xdr:cNvSpPr/>
      </xdr:nvSpPr>
      <xdr:spPr>
        <a:xfrm>
          <a:off x="12804140" y="180428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156211</xdr:rowOff>
    </xdr:from>
    <xdr:to>
      <xdr:col>81</xdr:col>
      <xdr:colOff>50800</xdr:colOff>
      <xdr:row>108</xdr:row>
      <xdr:rowOff>15784</xdr:rowOff>
    </xdr:to>
    <xdr:cxnSp macro="">
      <xdr:nvCxnSpPr>
        <xdr:cNvPr id="785" name="直線コネクタ 784">
          <a:extLst>
            <a:ext uri="{FF2B5EF4-FFF2-40B4-BE49-F238E27FC236}">
              <a16:creationId xmlns:a16="http://schemas.microsoft.com/office/drawing/2014/main" id="{00000000-0008-0000-0E00-000011030000}"/>
            </a:ext>
          </a:extLst>
        </xdr:cNvPr>
        <xdr:cNvCxnSpPr/>
      </xdr:nvCxnSpPr>
      <xdr:spPr>
        <a:xfrm>
          <a:off x="12854940" y="18093691"/>
          <a:ext cx="774700" cy="2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72752</xdr:rowOff>
    </xdr:from>
    <xdr:to>
      <xdr:col>72</xdr:col>
      <xdr:colOff>38100</xdr:colOff>
      <xdr:row>108</xdr:row>
      <xdr:rowOff>2902</xdr:rowOff>
    </xdr:to>
    <xdr:sp macro="" textlink="">
      <xdr:nvSpPr>
        <xdr:cNvPr id="786" name="楕円 785">
          <a:extLst>
            <a:ext uri="{FF2B5EF4-FFF2-40B4-BE49-F238E27FC236}">
              <a16:creationId xmlns:a16="http://schemas.microsoft.com/office/drawing/2014/main" id="{00000000-0008-0000-0E00-000012030000}"/>
            </a:ext>
          </a:extLst>
        </xdr:cNvPr>
        <xdr:cNvSpPr/>
      </xdr:nvSpPr>
      <xdr:spPr>
        <a:xfrm>
          <a:off x="12029440" y="180102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123552</xdr:rowOff>
    </xdr:from>
    <xdr:to>
      <xdr:col>76</xdr:col>
      <xdr:colOff>114300</xdr:colOff>
      <xdr:row>107</xdr:row>
      <xdr:rowOff>156211</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a:off x="12072620" y="18061032"/>
          <a:ext cx="78232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41729</xdr:rowOff>
    </xdr:from>
    <xdr:to>
      <xdr:col>67</xdr:col>
      <xdr:colOff>101600</xdr:colOff>
      <xdr:row>107</xdr:row>
      <xdr:rowOff>143329</xdr:rowOff>
    </xdr:to>
    <xdr:sp macro="" textlink="">
      <xdr:nvSpPr>
        <xdr:cNvPr id="788" name="楕円 787">
          <a:extLst>
            <a:ext uri="{FF2B5EF4-FFF2-40B4-BE49-F238E27FC236}">
              <a16:creationId xmlns:a16="http://schemas.microsoft.com/office/drawing/2014/main" id="{00000000-0008-0000-0E00-000014030000}"/>
            </a:ext>
          </a:extLst>
        </xdr:cNvPr>
        <xdr:cNvSpPr/>
      </xdr:nvSpPr>
      <xdr:spPr>
        <a:xfrm>
          <a:off x="11231880" y="1797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92529</xdr:rowOff>
    </xdr:from>
    <xdr:to>
      <xdr:col>71</xdr:col>
      <xdr:colOff>177800</xdr:colOff>
      <xdr:row>107</xdr:row>
      <xdr:rowOff>123552</xdr:rowOff>
    </xdr:to>
    <xdr:cxnSp macro="">
      <xdr:nvCxnSpPr>
        <xdr:cNvPr id="789" name="直線コネクタ 788">
          <a:extLst>
            <a:ext uri="{FF2B5EF4-FFF2-40B4-BE49-F238E27FC236}">
              <a16:creationId xmlns:a16="http://schemas.microsoft.com/office/drawing/2014/main" id="{00000000-0008-0000-0E00-000015030000}"/>
            </a:ext>
          </a:extLst>
        </xdr:cNvPr>
        <xdr:cNvCxnSpPr/>
      </xdr:nvCxnSpPr>
      <xdr:spPr>
        <a:xfrm>
          <a:off x="11282680" y="18030009"/>
          <a:ext cx="78994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89643</xdr:rowOff>
    </xdr:from>
    <xdr:ext cx="405111" cy="259045"/>
    <xdr:sp macro="" textlink="">
      <xdr:nvSpPr>
        <xdr:cNvPr id="790" name="n_1aveValue【公民館】&#10;有形固定資産減価償却率">
          <a:extLst>
            <a:ext uri="{FF2B5EF4-FFF2-40B4-BE49-F238E27FC236}">
              <a16:creationId xmlns:a16="http://schemas.microsoft.com/office/drawing/2014/main" id="{00000000-0008-0000-0E00-000016030000}"/>
            </a:ext>
          </a:extLst>
        </xdr:cNvPr>
        <xdr:cNvSpPr txBox="1"/>
      </xdr:nvSpPr>
      <xdr:spPr>
        <a:xfrm>
          <a:off x="13437244" y="17524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61884</xdr:rowOff>
    </xdr:from>
    <xdr:ext cx="405111" cy="259045"/>
    <xdr:sp macro="" textlink="">
      <xdr:nvSpPr>
        <xdr:cNvPr id="791" name="n_2aveValue【公民館】&#10;有形固定資産減価償却率">
          <a:extLst>
            <a:ext uri="{FF2B5EF4-FFF2-40B4-BE49-F238E27FC236}">
              <a16:creationId xmlns:a16="http://schemas.microsoft.com/office/drawing/2014/main" id="{00000000-0008-0000-0E00-000017030000}"/>
            </a:ext>
          </a:extLst>
        </xdr:cNvPr>
        <xdr:cNvSpPr txBox="1"/>
      </xdr:nvSpPr>
      <xdr:spPr>
        <a:xfrm>
          <a:off x="12675244" y="17496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70048</xdr:rowOff>
    </xdr:from>
    <xdr:ext cx="405111" cy="259045"/>
    <xdr:sp macro="" textlink="">
      <xdr:nvSpPr>
        <xdr:cNvPr id="792" name="n_3aveValue【公民館】&#10;有形固定資産減価償却率">
          <a:extLst>
            <a:ext uri="{FF2B5EF4-FFF2-40B4-BE49-F238E27FC236}">
              <a16:creationId xmlns:a16="http://schemas.microsoft.com/office/drawing/2014/main" id="{00000000-0008-0000-0E00-000018030000}"/>
            </a:ext>
          </a:extLst>
        </xdr:cNvPr>
        <xdr:cNvSpPr txBox="1"/>
      </xdr:nvSpPr>
      <xdr:spPr>
        <a:xfrm>
          <a:off x="11900544" y="17504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56985</xdr:rowOff>
    </xdr:from>
    <xdr:ext cx="405111" cy="259045"/>
    <xdr:sp macro="" textlink="">
      <xdr:nvSpPr>
        <xdr:cNvPr id="793" name="n_4aveValue【公民館】&#10;有形固定資産減価償却率">
          <a:extLst>
            <a:ext uri="{FF2B5EF4-FFF2-40B4-BE49-F238E27FC236}">
              <a16:creationId xmlns:a16="http://schemas.microsoft.com/office/drawing/2014/main" id="{00000000-0008-0000-0E00-000019030000}"/>
            </a:ext>
          </a:extLst>
        </xdr:cNvPr>
        <xdr:cNvSpPr txBox="1"/>
      </xdr:nvSpPr>
      <xdr:spPr>
        <a:xfrm>
          <a:off x="11102984" y="1749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57711</xdr:rowOff>
    </xdr:from>
    <xdr:ext cx="405111" cy="259045"/>
    <xdr:sp macro="" textlink="">
      <xdr:nvSpPr>
        <xdr:cNvPr id="794" name="n_1mainValue【公民館】&#10;有形固定資産減価償却率">
          <a:extLst>
            <a:ext uri="{FF2B5EF4-FFF2-40B4-BE49-F238E27FC236}">
              <a16:creationId xmlns:a16="http://schemas.microsoft.com/office/drawing/2014/main" id="{00000000-0008-0000-0E00-00001A030000}"/>
            </a:ext>
          </a:extLst>
        </xdr:cNvPr>
        <xdr:cNvSpPr txBox="1"/>
      </xdr:nvSpPr>
      <xdr:spPr>
        <a:xfrm>
          <a:off x="13437244" y="1816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26688</xdr:rowOff>
    </xdr:from>
    <xdr:ext cx="405111" cy="259045"/>
    <xdr:sp macro="" textlink="">
      <xdr:nvSpPr>
        <xdr:cNvPr id="795" name="n_2mainValue【公民館】&#10;有形固定資産減価償却率">
          <a:extLst>
            <a:ext uri="{FF2B5EF4-FFF2-40B4-BE49-F238E27FC236}">
              <a16:creationId xmlns:a16="http://schemas.microsoft.com/office/drawing/2014/main" id="{00000000-0008-0000-0E00-00001B030000}"/>
            </a:ext>
          </a:extLst>
        </xdr:cNvPr>
        <xdr:cNvSpPr txBox="1"/>
      </xdr:nvSpPr>
      <xdr:spPr>
        <a:xfrm>
          <a:off x="12675244" y="18131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165479</xdr:rowOff>
    </xdr:from>
    <xdr:ext cx="405111" cy="259045"/>
    <xdr:sp macro="" textlink="">
      <xdr:nvSpPr>
        <xdr:cNvPr id="796" name="n_3mainValue【公民館】&#10;有形固定資産減価償却率">
          <a:extLst>
            <a:ext uri="{FF2B5EF4-FFF2-40B4-BE49-F238E27FC236}">
              <a16:creationId xmlns:a16="http://schemas.microsoft.com/office/drawing/2014/main" id="{00000000-0008-0000-0E00-00001C030000}"/>
            </a:ext>
          </a:extLst>
        </xdr:cNvPr>
        <xdr:cNvSpPr txBox="1"/>
      </xdr:nvSpPr>
      <xdr:spPr>
        <a:xfrm>
          <a:off x="11900544" y="18102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134456</xdr:rowOff>
    </xdr:from>
    <xdr:ext cx="405111" cy="259045"/>
    <xdr:sp macro="" textlink="">
      <xdr:nvSpPr>
        <xdr:cNvPr id="797" name="n_4mainValue【公民館】&#10;有形固定資産減価償却率">
          <a:extLst>
            <a:ext uri="{FF2B5EF4-FFF2-40B4-BE49-F238E27FC236}">
              <a16:creationId xmlns:a16="http://schemas.microsoft.com/office/drawing/2014/main" id="{00000000-0008-0000-0E00-00001D030000}"/>
            </a:ext>
          </a:extLst>
        </xdr:cNvPr>
        <xdr:cNvSpPr txBox="1"/>
      </xdr:nvSpPr>
      <xdr:spPr>
        <a:xfrm>
          <a:off x="11102984" y="18071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00000000-0008-0000-0E00-000025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6093440" y="18070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569484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6093440" y="169506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569484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00000000-0008-0000-0E00-000030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146495</xdr:rowOff>
    </xdr:from>
    <xdr:to>
      <xdr:col>116</xdr:col>
      <xdr:colOff>62864</xdr:colOff>
      <xdr:row>107</xdr:row>
      <xdr:rowOff>111061</xdr:rowOff>
    </xdr:to>
    <xdr:cxnSp macro="">
      <xdr:nvCxnSpPr>
        <xdr:cNvPr id="817" name="直線コネクタ 816">
          <a:extLst>
            <a:ext uri="{FF2B5EF4-FFF2-40B4-BE49-F238E27FC236}">
              <a16:creationId xmlns:a16="http://schemas.microsoft.com/office/drawing/2014/main" id="{00000000-0008-0000-0E00-000031030000}"/>
            </a:ext>
          </a:extLst>
        </xdr:cNvPr>
        <xdr:cNvCxnSpPr/>
      </xdr:nvCxnSpPr>
      <xdr:spPr>
        <a:xfrm flipV="1">
          <a:off x="19509104" y="16910495"/>
          <a:ext cx="0" cy="11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114888</xdr:rowOff>
    </xdr:from>
    <xdr:ext cx="469744" cy="259045"/>
    <xdr:sp macro="" textlink="">
      <xdr:nvSpPr>
        <xdr:cNvPr id="818" name="【公民館】&#10;一人当たり面積最小値テキスト">
          <a:extLst>
            <a:ext uri="{FF2B5EF4-FFF2-40B4-BE49-F238E27FC236}">
              <a16:creationId xmlns:a16="http://schemas.microsoft.com/office/drawing/2014/main" id="{00000000-0008-0000-0E00-000032030000}"/>
            </a:ext>
          </a:extLst>
        </xdr:cNvPr>
        <xdr:cNvSpPr txBox="1"/>
      </xdr:nvSpPr>
      <xdr:spPr>
        <a:xfrm>
          <a:off x="19547840" y="18052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111061</xdr:rowOff>
    </xdr:from>
    <xdr:to>
      <xdr:col>116</xdr:col>
      <xdr:colOff>152400</xdr:colOff>
      <xdr:row>107</xdr:row>
      <xdr:rowOff>111061</xdr:rowOff>
    </xdr:to>
    <xdr:cxnSp macro="">
      <xdr:nvCxnSpPr>
        <xdr:cNvPr id="819" name="直線コネクタ 818">
          <a:extLst>
            <a:ext uri="{FF2B5EF4-FFF2-40B4-BE49-F238E27FC236}">
              <a16:creationId xmlns:a16="http://schemas.microsoft.com/office/drawing/2014/main" id="{00000000-0008-0000-0E00-000033030000}"/>
            </a:ext>
          </a:extLst>
        </xdr:cNvPr>
        <xdr:cNvCxnSpPr/>
      </xdr:nvCxnSpPr>
      <xdr:spPr>
        <a:xfrm>
          <a:off x="19443700" y="180485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93172</xdr:rowOff>
    </xdr:from>
    <xdr:ext cx="469744" cy="259045"/>
    <xdr:sp macro="" textlink="">
      <xdr:nvSpPr>
        <xdr:cNvPr id="820" name="【公民館】&#10;一人当たり面積最大値テキスト">
          <a:extLst>
            <a:ext uri="{FF2B5EF4-FFF2-40B4-BE49-F238E27FC236}">
              <a16:creationId xmlns:a16="http://schemas.microsoft.com/office/drawing/2014/main" id="{00000000-0008-0000-0E00-000034030000}"/>
            </a:ext>
          </a:extLst>
        </xdr:cNvPr>
        <xdr:cNvSpPr txBox="1"/>
      </xdr:nvSpPr>
      <xdr:spPr>
        <a:xfrm>
          <a:off x="19547840" y="1668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146495</xdr:rowOff>
    </xdr:from>
    <xdr:to>
      <xdr:col>116</xdr:col>
      <xdr:colOff>152400</xdr:colOff>
      <xdr:row>100</xdr:row>
      <xdr:rowOff>146495</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a:off x="19443700" y="169104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118699</xdr:rowOff>
    </xdr:from>
    <xdr:ext cx="469744" cy="259045"/>
    <xdr:sp macro="" textlink="">
      <xdr:nvSpPr>
        <xdr:cNvPr id="822" name="【公民館】&#10;一人当たり面積平均値テキスト">
          <a:extLst>
            <a:ext uri="{FF2B5EF4-FFF2-40B4-BE49-F238E27FC236}">
              <a16:creationId xmlns:a16="http://schemas.microsoft.com/office/drawing/2014/main" id="{00000000-0008-0000-0E00-000036030000}"/>
            </a:ext>
          </a:extLst>
        </xdr:cNvPr>
        <xdr:cNvSpPr txBox="1"/>
      </xdr:nvSpPr>
      <xdr:spPr>
        <a:xfrm>
          <a:off x="19547840" y="177208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140272</xdr:rowOff>
    </xdr:from>
    <xdr:to>
      <xdr:col>116</xdr:col>
      <xdr:colOff>114300</xdr:colOff>
      <xdr:row>106</xdr:row>
      <xdr:rowOff>70422</xdr:rowOff>
    </xdr:to>
    <xdr:sp macro="" textlink="">
      <xdr:nvSpPr>
        <xdr:cNvPr id="823" name="フローチャート: 判断 822">
          <a:extLst>
            <a:ext uri="{FF2B5EF4-FFF2-40B4-BE49-F238E27FC236}">
              <a16:creationId xmlns:a16="http://schemas.microsoft.com/office/drawing/2014/main" id="{00000000-0008-0000-0E00-000037030000}"/>
            </a:ext>
          </a:extLst>
        </xdr:cNvPr>
        <xdr:cNvSpPr/>
      </xdr:nvSpPr>
      <xdr:spPr>
        <a:xfrm>
          <a:off x="19458940" y="177424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125413</xdr:rowOff>
    </xdr:from>
    <xdr:to>
      <xdr:col>112</xdr:col>
      <xdr:colOff>38100</xdr:colOff>
      <xdr:row>106</xdr:row>
      <xdr:rowOff>55563</xdr:rowOff>
    </xdr:to>
    <xdr:sp macro="" textlink="">
      <xdr:nvSpPr>
        <xdr:cNvPr id="824" name="フローチャート: 判断 823">
          <a:extLst>
            <a:ext uri="{FF2B5EF4-FFF2-40B4-BE49-F238E27FC236}">
              <a16:creationId xmlns:a16="http://schemas.microsoft.com/office/drawing/2014/main" id="{00000000-0008-0000-0E00-000038030000}"/>
            </a:ext>
          </a:extLst>
        </xdr:cNvPr>
        <xdr:cNvSpPr/>
      </xdr:nvSpPr>
      <xdr:spPr>
        <a:xfrm>
          <a:off x="18735040" y="177276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136271</xdr:rowOff>
    </xdr:from>
    <xdr:to>
      <xdr:col>107</xdr:col>
      <xdr:colOff>101600</xdr:colOff>
      <xdr:row>106</xdr:row>
      <xdr:rowOff>66421</xdr:rowOff>
    </xdr:to>
    <xdr:sp macro="" textlink="">
      <xdr:nvSpPr>
        <xdr:cNvPr id="825" name="フローチャート: 判断 824">
          <a:extLst>
            <a:ext uri="{FF2B5EF4-FFF2-40B4-BE49-F238E27FC236}">
              <a16:creationId xmlns:a16="http://schemas.microsoft.com/office/drawing/2014/main" id="{00000000-0008-0000-0E00-000039030000}"/>
            </a:ext>
          </a:extLst>
        </xdr:cNvPr>
        <xdr:cNvSpPr/>
      </xdr:nvSpPr>
      <xdr:spPr>
        <a:xfrm>
          <a:off x="17937480" y="177384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130556</xdr:rowOff>
    </xdr:from>
    <xdr:to>
      <xdr:col>102</xdr:col>
      <xdr:colOff>165100</xdr:colOff>
      <xdr:row>106</xdr:row>
      <xdr:rowOff>60706</xdr:rowOff>
    </xdr:to>
    <xdr:sp macro="" textlink="">
      <xdr:nvSpPr>
        <xdr:cNvPr id="826" name="フローチャート: 判断 825">
          <a:extLst>
            <a:ext uri="{FF2B5EF4-FFF2-40B4-BE49-F238E27FC236}">
              <a16:creationId xmlns:a16="http://schemas.microsoft.com/office/drawing/2014/main" id="{00000000-0008-0000-0E00-00003A030000}"/>
            </a:ext>
          </a:extLst>
        </xdr:cNvPr>
        <xdr:cNvSpPr/>
      </xdr:nvSpPr>
      <xdr:spPr>
        <a:xfrm>
          <a:off x="17162780" y="177327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145986</xdr:rowOff>
    </xdr:from>
    <xdr:to>
      <xdr:col>98</xdr:col>
      <xdr:colOff>38100</xdr:colOff>
      <xdr:row>106</xdr:row>
      <xdr:rowOff>76136</xdr:rowOff>
    </xdr:to>
    <xdr:sp macro="" textlink="">
      <xdr:nvSpPr>
        <xdr:cNvPr id="827" name="フローチャート: 判断 826">
          <a:extLst>
            <a:ext uri="{FF2B5EF4-FFF2-40B4-BE49-F238E27FC236}">
              <a16:creationId xmlns:a16="http://schemas.microsoft.com/office/drawing/2014/main" id="{00000000-0008-0000-0E00-00003B030000}"/>
            </a:ext>
          </a:extLst>
        </xdr:cNvPr>
        <xdr:cNvSpPr/>
      </xdr:nvSpPr>
      <xdr:spPr>
        <a:xfrm>
          <a:off x="16388080" y="177481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E00-00003C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E00-00003D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E00-00003E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E00-00003F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E00-000040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80835</xdr:rowOff>
    </xdr:from>
    <xdr:to>
      <xdr:col>116</xdr:col>
      <xdr:colOff>114300</xdr:colOff>
      <xdr:row>106</xdr:row>
      <xdr:rowOff>10985</xdr:rowOff>
    </xdr:to>
    <xdr:sp macro="" textlink="">
      <xdr:nvSpPr>
        <xdr:cNvPr id="833" name="楕円 832">
          <a:extLst>
            <a:ext uri="{FF2B5EF4-FFF2-40B4-BE49-F238E27FC236}">
              <a16:creationId xmlns:a16="http://schemas.microsoft.com/office/drawing/2014/main" id="{00000000-0008-0000-0E00-000041030000}"/>
            </a:ext>
          </a:extLst>
        </xdr:cNvPr>
        <xdr:cNvSpPr/>
      </xdr:nvSpPr>
      <xdr:spPr>
        <a:xfrm>
          <a:off x="19458940" y="17683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103712</xdr:rowOff>
    </xdr:from>
    <xdr:ext cx="469744" cy="259045"/>
    <xdr:sp macro="" textlink="">
      <xdr:nvSpPr>
        <xdr:cNvPr id="834" name="【公民館】&#10;一人当たり面積該当値テキスト">
          <a:extLst>
            <a:ext uri="{FF2B5EF4-FFF2-40B4-BE49-F238E27FC236}">
              <a16:creationId xmlns:a16="http://schemas.microsoft.com/office/drawing/2014/main" id="{00000000-0008-0000-0E00-000042030000}"/>
            </a:ext>
          </a:extLst>
        </xdr:cNvPr>
        <xdr:cNvSpPr txBox="1"/>
      </xdr:nvSpPr>
      <xdr:spPr>
        <a:xfrm>
          <a:off x="19547840" y="1753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88836</xdr:rowOff>
    </xdr:from>
    <xdr:to>
      <xdr:col>112</xdr:col>
      <xdr:colOff>38100</xdr:colOff>
      <xdr:row>106</xdr:row>
      <xdr:rowOff>18986</xdr:rowOff>
    </xdr:to>
    <xdr:sp macro="" textlink="">
      <xdr:nvSpPr>
        <xdr:cNvPr id="835" name="楕円 834">
          <a:extLst>
            <a:ext uri="{FF2B5EF4-FFF2-40B4-BE49-F238E27FC236}">
              <a16:creationId xmlns:a16="http://schemas.microsoft.com/office/drawing/2014/main" id="{00000000-0008-0000-0E00-000043030000}"/>
            </a:ext>
          </a:extLst>
        </xdr:cNvPr>
        <xdr:cNvSpPr/>
      </xdr:nvSpPr>
      <xdr:spPr>
        <a:xfrm>
          <a:off x="18735040" y="176910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131635</xdr:rowOff>
    </xdr:from>
    <xdr:to>
      <xdr:col>116</xdr:col>
      <xdr:colOff>63500</xdr:colOff>
      <xdr:row>105</xdr:row>
      <xdr:rowOff>139636</xdr:rowOff>
    </xdr:to>
    <xdr:cxnSp macro="">
      <xdr:nvCxnSpPr>
        <xdr:cNvPr id="836" name="直線コネクタ 835">
          <a:extLst>
            <a:ext uri="{FF2B5EF4-FFF2-40B4-BE49-F238E27FC236}">
              <a16:creationId xmlns:a16="http://schemas.microsoft.com/office/drawing/2014/main" id="{00000000-0008-0000-0E00-000044030000}"/>
            </a:ext>
          </a:extLst>
        </xdr:cNvPr>
        <xdr:cNvCxnSpPr/>
      </xdr:nvCxnSpPr>
      <xdr:spPr>
        <a:xfrm flipV="1">
          <a:off x="18778220" y="17733835"/>
          <a:ext cx="73152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96265</xdr:rowOff>
    </xdr:from>
    <xdr:to>
      <xdr:col>107</xdr:col>
      <xdr:colOff>101600</xdr:colOff>
      <xdr:row>106</xdr:row>
      <xdr:rowOff>26415</xdr:rowOff>
    </xdr:to>
    <xdr:sp macro="" textlink="">
      <xdr:nvSpPr>
        <xdr:cNvPr id="837" name="楕円 836">
          <a:extLst>
            <a:ext uri="{FF2B5EF4-FFF2-40B4-BE49-F238E27FC236}">
              <a16:creationId xmlns:a16="http://schemas.microsoft.com/office/drawing/2014/main" id="{00000000-0008-0000-0E00-000045030000}"/>
            </a:ext>
          </a:extLst>
        </xdr:cNvPr>
        <xdr:cNvSpPr/>
      </xdr:nvSpPr>
      <xdr:spPr>
        <a:xfrm>
          <a:off x="17937480" y="176984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139636</xdr:rowOff>
    </xdr:from>
    <xdr:to>
      <xdr:col>111</xdr:col>
      <xdr:colOff>177800</xdr:colOff>
      <xdr:row>105</xdr:row>
      <xdr:rowOff>147065</xdr:rowOff>
    </xdr:to>
    <xdr:cxnSp macro="">
      <xdr:nvCxnSpPr>
        <xdr:cNvPr id="838" name="直線コネクタ 837">
          <a:extLst>
            <a:ext uri="{FF2B5EF4-FFF2-40B4-BE49-F238E27FC236}">
              <a16:creationId xmlns:a16="http://schemas.microsoft.com/office/drawing/2014/main" id="{00000000-0008-0000-0E00-000046030000}"/>
            </a:ext>
          </a:extLst>
        </xdr:cNvPr>
        <xdr:cNvCxnSpPr/>
      </xdr:nvCxnSpPr>
      <xdr:spPr>
        <a:xfrm flipV="1">
          <a:off x="17988280" y="17741836"/>
          <a:ext cx="78994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104267</xdr:rowOff>
    </xdr:from>
    <xdr:to>
      <xdr:col>102</xdr:col>
      <xdr:colOff>165100</xdr:colOff>
      <xdr:row>106</xdr:row>
      <xdr:rowOff>34417</xdr:rowOff>
    </xdr:to>
    <xdr:sp macro="" textlink="">
      <xdr:nvSpPr>
        <xdr:cNvPr id="839" name="楕円 838">
          <a:extLst>
            <a:ext uri="{FF2B5EF4-FFF2-40B4-BE49-F238E27FC236}">
              <a16:creationId xmlns:a16="http://schemas.microsoft.com/office/drawing/2014/main" id="{00000000-0008-0000-0E00-000047030000}"/>
            </a:ext>
          </a:extLst>
        </xdr:cNvPr>
        <xdr:cNvSpPr/>
      </xdr:nvSpPr>
      <xdr:spPr>
        <a:xfrm>
          <a:off x="17162780" y="177064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147065</xdr:rowOff>
    </xdr:from>
    <xdr:to>
      <xdr:col>107</xdr:col>
      <xdr:colOff>50800</xdr:colOff>
      <xdr:row>105</xdr:row>
      <xdr:rowOff>155067</xdr:rowOff>
    </xdr:to>
    <xdr:cxnSp macro="">
      <xdr:nvCxnSpPr>
        <xdr:cNvPr id="840" name="直線コネクタ 839">
          <a:extLst>
            <a:ext uri="{FF2B5EF4-FFF2-40B4-BE49-F238E27FC236}">
              <a16:creationId xmlns:a16="http://schemas.microsoft.com/office/drawing/2014/main" id="{00000000-0008-0000-0E00-000048030000}"/>
            </a:ext>
          </a:extLst>
        </xdr:cNvPr>
        <xdr:cNvCxnSpPr/>
      </xdr:nvCxnSpPr>
      <xdr:spPr>
        <a:xfrm flipV="1">
          <a:off x="17213580" y="17749265"/>
          <a:ext cx="774700" cy="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113982</xdr:rowOff>
    </xdr:from>
    <xdr:to>
      <xdr:col>98</xdr:col>
      <xdr:colOff>38100</xdr:colOff>
      <xdr:row>106</xdr:row>
      <xdr:rowOff>44132</xdr:rowOff>
    </xdr:to>
    <xdr:sp macro="" textlink="">
      <xdr:nvSpPr>
        <xdr:cNvPr id="841" name="楕円 840">
          <a:extLst>
            <a:ext uri="{FF2B5EF4-FFF2-40B4-BE49-F238E27FC236}">
              <a16:creationId xmlns:a16="http://schemas.microsoft.com/office/drawing/2014/main" id="{00000000-0008-0000-0E00-000049030000}"/>
            </a:ext>
          </a:extLst>
        </xdr:cNvPr>
        <xdr:cNvSpPr/>
      </xdr:nvSpPr>
      <xdr:spPr>
        <a:xfrm>
          <a:off x="16388080" y="177161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155067</xdr:rowOff>
    </xdr:from>
    <xdr:to>
      <xdr:col>102</xdr:col>
      <xdr:colOff>114300</xdr:colOff>
      <xdr:row>105</xdr:row>
      <xdr:rowOff>164782</xdr:rowOff>
    </xdr:to>
    <xdr:cxnSp macro="">
      <xdr:nvCxnSpPr>
        <xdr:cNvPr id="842" name="直線コネクタ 841">
          <a:extLst>
            <a:ext uri="{FF2B5EF4-FFF2-40B4-BE49-F238E27FC236}">
              <a16:creationId xmlns:a16="http://schemas.microsoft.com/office/drawing/2014/main" id="{00000000-0008-0000-0E00-00004A030000}"/>
            </a:ext>
          </a:extLst>
        </xdr:cNvPr>
        <xdr:cNvCxnSpPr/>
      </xdr:nvCxnSpPr>
      <xdr:spPr>
        <a:xfrm flipV="1">
          <a:off x="16431260" y="17757267"/>
          <a:ext cx="78232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46690</xdr:rowOff>
    </xdr:from>
    <xdr:ext cx="469744" cy="259045"/>
    <xdr:sp macro="" textlink="">
      <xdr:nvSpPr>
        <xdr:cNvPr id="843" name="n_1aveValue【公民館】&#10;一人当たり面積">
          <a:extLst>
            <a:ext uri="{FF2B5EF4-FFF2-40B4-BE49-F238E27FC236}">
              <a16:creationId xmlns:a16="http://schemas.microsoft.com/office/drawing/2014/main" id="{00000000-0008-0000-0E00-00004B030000}"/>
            </a:ext>
          </a:extLst>
        </xdr:cNvPr>
        <xdr:cNvSpPr txBox="1"/>
      </xdr:nvSpPr>
      <xdr:spPr>
        <a:xfrm>
          <a:off x="18561127" y="17816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57548</xdr:rowOff>
    </xdr:from>
    <xdr:ext cx="469744" cy="259045"/>
    <xdr:sp macro="" textlink="">
      <xdr:nvSpPr>
        <xdr:cNvPr id="844" name="n_2aveValue【公民館】&#10;一人当たり面積">
          <a:extLst>
            <a:ext uri="{FF2B5EF4-FFF2-40B4-BE49-F238E27FC236}">
              <a16:creationId xmlns:a16="http://schemas.microsoft.com/office/drawing/2014/main" id="{00000000-0008-0000-0E00-00004C030000}"/>
            </a:ext>
          </a:extLst>
        </xdr:cNvPr>
        <xdr:cNvSpPr txBox="1"/>
      </xdr:nvSpPr>
      <xdr:spPr>
        <a:xfrm>
          <a:off x="17776267" y="1782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51833</xdr:rowOff>
    </xdr:from>
    <xdr:ext cx="469744" cy="259045"/>
    <xdr:sp macro="" textlink="">
      <xdr:nvSpPr>
        <xdr:cNvPr id="845" name="n_3aveValue【公民館】&#10;一人当たり面積">
          <a:extLst>
            <a:ext uri="{FF2B5EF4-FFF2-40B4-BE49-F238E27FC236}">
              <a16:creationId xmlns:a16="http://schemas.microsoft.com/office/drawing/2014/main" id="{00000000-0008-0000-0E00-00004D030000}"/>
            </a:ext>
          </a:extLst>
        </xdr:cNvPr>
        <xdr:cNvSpPr txBox="1"/>
      </xdr:nvSpPr>
      <xdr:spPr>
        <a:xfrm>
          <a:off x="17001567" y="1782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67263</xdr:rowOff>
    </xdr:from>
    <xdr:ext cx="469744" cy="259045"/>
    <xdr:sp macro="" textlink="">
      <xdr:nvSpPr>
        <xdr:cNvPr id="846" name="n_4aveValue【公民館】&#10;一人当たり面積">
          <a:extLst>
            <a:ext uri="{FF2B5EF4-FFF2-40B4-BE49-F238E27FC236}">
              <a16:creationId xmlns:a16="http://schemas.microsoft.com/office/drawing/2014/main" id="{00000000-0008-0000-0E00-00004E030000}"/>
            </a:ext>
          </a:extLst>
        </xdr:cNvPr>
        <xdr:cNvSpPr txBox="1"/>
      </xdr:nvSpPr>
      <xdr:spPr>
        <a:xfrm>
          <a:off x="16226867" y="1783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35513</xdr:rowOff>
    </xdr:from>
    <xdr:ext cx="469744" cy="259045"/>
    <xdr:sp macro="" textlink="">
      <xdr:nvSpPr>
        <xdr:cNvPr id="847" name="n_1mainValue【公民館】&#10;一人当たり面積">
          <a:extLst>
            <a:ext uri="{FF2B5EF4-FFF2-40B4-BE49-F238E27FC236}">
              <a16:creationId xmlns:a16="http://schemas.microsoft.com/office/drawing/2014/main" id="{00000000-0008-0000-0E00-00004F030000}"/>
            </a:ext>
          </a:extLst>
        </xdr:cNvPr>
        <xdr:cNvSpPr txBox="1"/>
      </xdr:nvSpPr>
      <xdr:spPr>
        <a:xfrm>
          <a:off x="18561127" y="17470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42942</xdr:rowOff>
    </xdr:from>
    <xdr:ext cx="469744" cy="259045"/>
    <xdr:sp macro="" textlink="">
      <xdr:nvSpPr>
        <xdr:cNvPr id="848" name="n_2mainValue【公民館】&#10;一人当たり面積">
          <a:extLst>
            <a:ext uri="{FF2B5EF4-FFF2-40B4-BE49-F238E27FC236}">
              <a16:creationId xmlns:a16="http://schemas.microsoft.com/office/drawing/2014/main" id="{00000000-0008-0000-0E00-000050030000}"/>
            </a:ext>
          </a:extLst>
        </xdr:cNvPr>
        <xdr:cNvSpPr txBox="1"/>
      </xdr:nvSpPr>
      <xdr:spPr>
        <a:xfrm>
          <a:off x="17776267" y="1747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50944</xdr:rowOff>
    </xdr:from>
    <xdr:ext cx="469744" cy="259045"/>
    <xdr:sp macro="" textlink="">
      <xdr:nvSpPr>
        <xdr:cNvPr id="849" name="n_3mainValue【公民館】&#10;一人当たり面積">
          <a:extLst>
            <a:ext uri="{FF2B5EF4-FFF2-40B4-BE49-F238E27FC236}">
              <a16:creationId xmlns:a16="http://schemas.microsoft.com/office/drawing/2014/main" id="{00000000-0008-0000-0E00-000051030000}"/>
            </a:ext>
          </a:extLst>
        </xdr:cNvPr>
        <xdr:cNvSpPr txBox="1"/>
      </xdr:nvSpPr>
      <xdr:spPr>
        <a:xfrm>
          <a:off x="17001567" y="1748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60659</xdr:rowOff>
    </xdr:from>
    <xdr:ext cx="469744" cy="259045"/>
    <xdr:sp macro="" textlink="">
      <xdr:nvSpPr>
        <xdr:cNvPr id="850" name="n_4mainValue【公民館】&#10;一人当たり面積">
          <a:extLst>
            <a:ext uri="{FF2B5EF4-FFF2-40B4-BE49-F238E27FC236}">
              <a16:creationId xmlns:a16="http://schemas.microsoft.com/office/drawing/2014/main" id="{00000000-0008-0000-0E00-000052030000}"/>
            </a:ext>
          </a:extLst>
        </xdr:cNvPr>
        <xdr:cNvSpPr txBox="1"/>
      </xdr:nvSpPr>
      <xdr:spPr>
        <a:xfrm>
          <a:off x="16226867" y="1749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00000000-0008-0000-0E00-000053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00000000-0008-0000-0E00-000054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00000000-0008-0000-0E00-000055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当町の有形固定資産減価償却率は</a:t>
          </a:r>
          <a:r>
            <a:rPr kumimoji="1" lang="en-US" altLang="ja-JP" sz="1300">
              <a:latin typeface="ＭＳ Ｐゴシック" panose="020B0600070205080204" pitchFamily="50" charset="-128"/>
              <a:ea typeface="ＭＳ Ｐゴシック" panose="020B0600070205080204" pitchFamily="50" charset="-128"/>
            </a:rPr>
            <a:t>63.3</a:t>
          </a:r>
          <a:r>
            <a:rPr kumimoji="1" lang="ja-JP" altLang="en-US" sz="1300">
              <a:latin typeface="ＭＳ Ｐゴシック" panose="020B0600070205080204" pitchFamily="50" charset="-128"/>
              <a:ea typeface="ＭＳ Ｐゴシック" panose="020B0600070205080204" pitchFamily="50" charset="-128"/>
            </a:rPr>
            <a:t>％で、類似団体平均の</a:t>
          </a:r>
          <a:r>
            <a:rPr kumimoji="1" lang="en-US" altLang="ja-JP" sz="1300">
              <a:latin typeface="ＭＳ Ｐゴシック" panose="020B0600070205080204" pitchFamily="50" charset="-128"/>
              <a:ea typeface="ＭＳ Ｐゴシック" panose="020B0600070205080204" pitchFamily="50" charset="-128"/>
            </a:rPr>
            <a:t>66.6</a:t>
          </a:r>
          <a:r>
            <a:rPr kumimoji="1" lang="ja-JP" altLang="en-US" sz="1300">
              <a:latin typeface="ＭＳ Ｐゴシック" panose="020B0600070205080204" pitchFamily="50" charset="-128"/>
              <a:ea typeface="ＭＳ Ｐゴシック" panose="020B0600070205080204" pitchFamily="50" charset="-128"/>
            </a:rPr>
            <a:t>％を下回ったが、県平均と比較して高い状況で、施設全般にわたり老朽化が進んでいる状況であることを示している。</a:t>
          </a:r>
        </a:p>
        <a:p>
          <a:r>
            <a:rPr kumimoji="1" lang="ja-JP" altLang="en-US" sz="1300">
              <a:latin typeface="ＭＳ Ｐゴシック" panose="020B0600070205080204" pitchFamily="50" charset="-128"/>
              <a:ea typeface="ＭＳ Ｐゴシック" panose="020B0600070205080204" pitchFamily="50" charset="-128"/>
            </a:rPr>
            <a:t>　当町の公共施設整備は、昭和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年代後半から集中的に行われた経緯があるため、現在はそれらの公共施設が一斉に更新時期を迎えつつある状況となっている。</a:t>
          </a:r>
        </a:p>
        <a:p>
          <a:r>
            <a:rPr kumimoji="1" lang="ja-JP" altLang="en-US" sz="1300">
              <a:latin typeface="ＭＳ Ｐゴシック" panose="020B0600070205080204" pitchFamily="50" charset="-128"/>
              <a:ea typeface="ＭＳ Ｐゴシック" panose="020B0600070205080204" pitchFamily="50" charset="-128"/>
            </a:rPr>
            <a:t>　老朽化施設の更新整備にあたっては、住民ニーズ等の的確な把握と、時代に即した公共施設の在り方を十分に検討の上進めることが重要であり、施設区分ごとに複合化及び集約化を図るとともに、施設の長寿命化など適切な対策を講じ、公共施設の整備及び維持管理に係る総コストの抑制に努めることが重要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5,607
5,580
434.96
10,333,807
9,409,696
564,807
4,248,109
11,024,649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F00-000038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F00-000039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F00-00003B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F00-00003D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F00-00003F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F00-000040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F00-000042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F00-000044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F00-000046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F00-000048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F00-000049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flipV="1">
          <a:off x="4086225" y="9462952"/>
          <a:ext cx="0" cy="1396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F00-00004B000000}"/>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00000000-0008-0000-0F00-00004D000000}"/>
            </a:ext>
          </a:extLst>
        </xdr:cNvPr>
        <xdr:cNvSpPr txBox="1"/>
      </xdr:nvSpPr>
      <xdr:spPr>
        <a:xfrm>
          <a:off x="4124960" y="9241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4020820" y="94629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143527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F00-00004F000000}"/>
            </a:ext>
          </a:extLst>
        </xdr:cNvPr>
        <xdr:cNvSpPr txBox="1"/>
      </xdr:nvSpPr>
      <xdr:spPr>
        <a:xfrm>
          <a:off x="412496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80" name="フローチャート: 判断 79">
          <a:extLst>
            <a:ext uri="{FF2B5EF4-FFF2-40B4-BE49-F238E27FC236}">
              <a16:creationId xmlns:a16="http://schemas.microsoft.com/office/drawing/2014/main" id="{00000000-0008-0000-0F00-000050000000}"/>
            </a:ext>
          </a:extLst>
        </xdr:cNvPr>
        <xdr:cNvSpPr/>
      </xdr:nvSpPr>
      <xdr:spPr>
        <a:xfrm>
          <a:off x="4036060" y="1034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87993</xdr:rowOff>
    </xdr:from>
    <xdr:to>
      <xdr:col>20</xdr:col>
      <xdr:colOff>38100</xdr:colOff>
      <xdr:row>62</xdr:row>
      <xdr:rowOff>18143</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3312160" y="103140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53703</xdr:rowOff>
    </xdr:from>
    <xdr:to>
      <xdr:col>15</xdr:col>
      <xdr:colOff>101600</xdr:colOff>
      <xdr:row>61</xdr:row>
      <xdr:rowOff>155303</xdr:rowOff>
    </xdr:to>
    <xdr:sp macro="" textlink="">
      <xdr:nvSpPr>
        <xdr:cNvPr id="82" name="フローチャート: 判断 81">
          <a:extLst>
            <a:ext uri="{FF2B5EF4-FFF2-40B4-BE49-F238E27FC236}">
              <a16:creationId xmlns:a16="http://schemas.microsoft.com/office/drawing/2014/main" id="{00000000-0008-0000-0F00-000052000000}"/>
            </a:ext>
          </a:extLst>
        </xdr:cNvPr>
        <xdr:cNvSpPr/>
      </xdr:nvSpPr>
      <xdr:spPr>
        <a:xfrm>
          <a:off x="2514600" y="102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163104</xdr:rowOff>
    </xdr:from>
    <xdr:to>
      <xdr:col>10</xdr:col>
      <xdr:colOff>165100</xdr:colOff>
      <xdr:row>61</xdr:row>
      <xdr:rowOff>93254</xdr:rowOff>
    </xdr:to>
    <xdr:sp macro="" textlink="">
      <xdr:nvSpPr>
        <xdr:cNvPr id="83" name="フローチャート: 判断 82">
          <a:extLst>
            <a:ext uri="{FF2B5EF4-FFF2-40B4-BE49-F238E27FC236}">
              <a16:creationId xmlns:a16="http://schemas.microsoft.com/office/drawing/2014/main" id="{00000000-0008-0000-0F00-000053000000}"/>
            </a:ext>
          </a:extLst>
        </xdr:cNvPr>
        <xdr:cNvSpPr/>
      </xdr:nvSpPr>
      <xdr:spPr>
        <a:xfrm>
          <a:off x="1739900" y="102215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84" name="フローチャート: 判断 83">
          <a:extLst>
            <a:ext uri="{FF2B5EF4-FFF2-40B4-BE49-F238E27FC236}">
              <a16:creationId xmlns:a16="http://schemas.microsoft.com/office/drawing/2014/main" id="{00000000-0008-0000-0F00-000054000000}"/>
            </a:ext>
          </a:extLst>
        </xdr:cNvPr>
        <xdr:cNvSpPr/>
      </xdr:nvSpPr>
      <xdr:spPr>
        <a:xfrm>
          <a:off x="965200" y="102084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F00-000059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32476</xdr:rowOff>
    </xdr:from>
    <xdr:to>
      <xdr:col>24</xdr:col>
      <xdr:colOff>114300</xdr:colOff>
      <xdr:row>64</xdr:row>
      <xdr:rowOff>134076</xdr:rowOff>
    </xdr:to>
    <xdr:sp macro="" textlink="">
      <xdr:nvSpPr>
        <xdr:cNvPr id="90" name="楕円 89">
          <a:extLst>
            <a:ext uri="{FF2B5EF4-FFF2-40B4-BE49-F238E27FC236}">
              <a16:creationId xmlns:a16="http://schemas.microsoft.com/office/drawing/2014/main" id="{00000000-0008-0000-0F00-00005A000000}"/>
            </a:ext>
          </a:extLst>
        </xdr:cNvPr>
        <xdr:cNvSpPr/>
      </xdr:nvSpPr>
      <xdr:spPr>
        <a:xfrm>
          <a:off x="4036060" y="1076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118853</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F00-00005B000000}"/>
            </a:ext>
          </a:extLst>
        </xdr:cNvPr>
        <xdr:cNvSpPr txBox="1"/>
      </xdr:nvSpPr>
      <xdr:spPr>
        <a:xfrm>
          <a:off x="4124960" y="10680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169635</xdr:rowOff>
    </xdr:from>
    <xdr:to>
      <xdr:col>20</xdr:col>
      <xdr:colOff>38100</xdr:colOff>
      <xdr:row>64</xdr:row>
      <xdr:rowOff>99785</xdr:rowOff>
    </xdr:to>
    <xdr:sp macro="" textlink="">
      <xdr:nvSpPr>
        <xdr:cNvPr id="92" name="楕円 91">
          <a:extLst>
            <a:ext uri="{FF2B5EF4-FFF2-40B4-BE49-F238E27FC236}">
              <a16:creationId xmlns:a16="http://schemas.microsoft.com/office/drawing/2014/main" id="{00000000-0008-0000-0F00-00005C000000}"/>
            </a:ext>
          </a:extLst>
        </xdr:cNvPr>
        <xdr:cNvSpPr/>
      </xdr:nvSpPr>
      <xdr:spPr>
        <a:xfrm>
          <a:off x="3312160" y="107309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48985</xdr:rowOff>
    </xdr:from>
    <xdr:to>
      <xdr:col>24</xdr:col>
      <xdr:colOff>63500</xdr:colOff>
      <xdr:row>64</xdr:row>
      <xdr:rowOff>83276</xdr:rowOff>
    </xdr:to>
    <xdr:cxnSp macro="">
      <xdr:nvCxnSpPr>
        <xdr:cNvPr id="93" name="直線コネクタ 92">
          <a:extLst>
            <a:ext uri="{FF2B5EF4-FFF2-40B4-BE49-F238E27FC236}">
              <a16:creationId xmlns:a16="http://schemas.microsoft.com/office/drawing/2014/main" id="{00000000-0008-0000-0F00-00005D000000}"/>
            </a:ext>
          </a:extLst>
        </xdr:cNvPr>
        <xdr:cNvCxnSpPr/>
      </xdr:nvCxnSpPr>
      <xdr:spPr>
        <a:xfrm>
          <a:off x="3355340" y="10777945"/>
          <a:ext cx="7315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136978</xdr:rowOff>
    </xdr:from>
    <xdr:to>
      <xdr:col>15</xdr:col>
      <xdr:colOff>101600</xdr:colOff>
      <xdr:row>64</xdr:row>
      <xdr:rowOff>67128</xdr:rowOff>
    </xdr:to>
    <xdr:sp macro="" textlink="">
      <xdr:nvSpPr>
        <xdr:cNvPr id="94" name="楕円 93">
          <a:extLst>
            <a:ext uri="{FF2B5EF4-FFF2-40B4-BE49-F238E27FC236}">
              <a16:creationId xmlns:a16="http://schemas.microsoft.com/office/drawing/2014/main" id="{00000000-0008-0000-0F00-00005E000000}"/>
            </a:ext>
          </a:extLst>
        </xdr:cNvPr>
        <xdr:cNvSpPr/>
      </xdr:nvSpPr>
      <xdr:spPr>
        <a:xfrm>
          <a:off x="2514600" y="106982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16328</xdr:rowOff>
    </xdr:from>
    <xdr:to>
      <xdr:col>19</xdr:col>
      <xdr:colOff>177800</xdr:colOff>
      <xdr:row>64</xdr:row>
      <xdr:rowOff>48985</xdr:rowOff>
    </xdr:to>
    <xdr:cxnSp macro="">
      <xdr:nvCxnSpPr>
        <xdr:cNvPr id="95" name="直線コネクタ 94">
          <a:extLst>
            <a:ext uri="{FF2B5EF4-FFF2-40B4-BE49-F238E27FC236}">
              <a16:creationId xmlns:a16="http://schemas.microsoft.com/office/drawing/2014/main" id="{00000000-0008-0000-0F00-00005F000000}"/>
            </a:ext>
          </a:extLst>
        </xdr:cNvPr>
        <xdr:cNvCxnSpPr/>
      </xdr:nvCxnSpPr>
      <xdr:spPr>
        <a:xfrm>
          <a:off x="2565400" y="10745288"/>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104322</xdr:rowOff>
    </xdr:from>
    <xdr:to>
      <xdr:col>10</xdr:col>
      <xdr:colOff>165100</xdr:colOff>
      <xdr:row>64</xdr:row>
      <xdr:rowOff>34472</xdr:rowOff>
    </xdr:to>
    <xdr:sp macro="" textlink="">
      <xdr:nvSpPr>
        <xdr:cNvPr id="96" name="楕円 95">
          <a:extLst>
            <a:ext uri="{FF2B5EF4-FFF2-40B4-BE49-F238E27FC236}">
              <a16:creationId xmlns:a16="http://schemas.microsoft.com/office/drawing/2014/main" id="{00000000-0008-0000-0F00-000060000000}"/>
            </a:ext>
          </a:extLst>
        </xdr:cNvPr>
        <xdr:cNvSpPr/>
      </xdr:nvSpPr>
      <xdr:spPr>
        <a:xfrm>
          <a:off x="1739900" y="106656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155122</xdr:rowOff>
    </xdr:from>
    <xdr:to>
      <xdr:col>15</xdr:col>
      <xdr:colOff>50800</xdr:colOff>
      <xdr:row>64</xdr:row>
      <xdr:rowOff>16328</xdr:rowOff>
    </xdr:to>
    <xdr:cxnSp macro="">
      <xdr:nvCxnSpPr>
        <xdr:cNvPr id="97" name="直線コネクタ 96">
          <a:extLst>
            <a:ext uri="{FF2B5EF4-FFF2-40B4-BE49-F238E27FC236}">
              <a16:creationId xmlns:a16="http://schemas.microsoft.com/office/drawing/2014/main" id="{00000000-0008-0000-0F00-000061000000}"/>
            </a:ext>
          </a:extLst>
        </xdr:cNvPr>
        <xdr:cNvCxnSpPr/>
      </xdr:nvCxnSpPr>
      <xdr:spPr>
        <a:xfrm>
          <a:off x="1790700" y="10716442"/>
          <a:ext cx="774700" cy="2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70031</xdr:rowOff>
    </xdr:from>
    <xdr:to>
      <xdr:col>6</xdr:col>
      <xdr:colOff>38100</xdr:colOff>
      <xdr:row>64</xdr:row>
      <xdr:rowOff>181</xdr:rowOff>
    </xdr:to>
    <xdr:sp macro="" textlink="">
      <xdr:nvSpPr>
        <xdr:cNvPr id="98" name="楕円 97">
          <a:extLst>
            <a:ext uri="{FF2B5EF4-FFF2-40B4-BE49-F238E27FC236}">
              <a16:creationId xmlns:a16="http://schemas.microsoft.com/office/drawing/2014/main" id="{00000000-0008-0000-0F00-000062000000}"/>
            </a:ext>
          </a:extLst>
        </xdr:cNvPr>
        <xdr:cNvSpPr/>
      </xdr:nvSpPr>
      <xdr:spPr>
        <a:xfrm>
          <a:off x="965200" y="106313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120831</xdr:rowOff>
    </xdr:from>
    <xdr:to>
      <xdr:col>10</xdr:col>
      <xdr:colOff>114300</xdr:colOff>
      <xdr:row>63</xdr:row>
      <xdr:rowOff>155122</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1008380" y="10682151"/>
          <a:ext cx="7823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34670</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F00-000064000000}"/>
            </a:ext>
          </a:extLst>
        </xdr:cNvPr>
        <xdr:cNvSpPr txBox="1"/>
      </xdr:nvSpPr>
      <xdr:spPr>
        <a:xfrm>
          <a:off x="317056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380</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F00-000065000000}"/>
            </a:ext>
          </a:extLst>
        </xdr:cNvPr>
        <xdr:cNvSpPr txBox="1"/>
      </xdr:nvSpPr>
      <xdr:spPr>
        <a:xfrm>
          <a:off x="238570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109781</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F00-000066000000}"/>
            </a:ext>
          </a:extLst>
        </xdr:cNvPr>
        <xdr:cNvSpPr txBox="1"/>
      </xdr:nvSpPr>
      <xdr:spPr>
        <a:xfrm>
          <a:off x="1611004" y="1000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F00-000067000000}"/>
            </a:ext>
          </a:extLst>
        </xdr:cNvPr>
        <xdr:cNvSpPr txBox="1"/>
      </xdr:nvSpPr>
      <xdr:spPr>
        <a:xfrm>
          <a:off x="836304" y="9987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90912</xdr:rowOff>
    </xdr:from>
    <xdr:ext cx="405111" cy="259045"/>
    <xdr:sp macro="" textlink="">
      <xdr:nvSpPr>
        <xdr:cNvPr id="104" name="n_1mainValue【体育館・プール】&#10;有形固定資産減価償却率">
          <a:extLst>
            <a:ext uri="{FF2B5EF4-FFF2-40B4-BE49-F238E27FC236}">
              <a16:creationId xmlns:a16="http://schemas.microsoft.com/office/drawing/2014/main" id="{00000000-0008-0000-0F00-000068000000}"/>
            </a:ext>
          </a:extLst>
        </xdr:cNvPr>
        <xdr:cNvSpPr txBox="1"/>
      </xdr:nvSpPr>
      <xdr:spPr>
        <a:xfrm>
          <a:off x="3170564" y="1081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58255</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F00-000069000000}"/>
            </a:ext>
          </a:extLst>
        </xdr:cNvPr>
        <xdr:cNvSpPr txBox="1"/>
      </xdr:nvSpPr>
      <xdr:spPr>
        <a:xfrm>
          <a:off x="2385704" y="10787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25599</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F00-00006A000000}"/>
            </a:ext>
          </a:extLst>
        </xdr:cNvPr>
        <xdr:cNvSpPr txBox="1"/>
      </xdr:nvSpPr>
      <xdr:spPr>
        <a:xfrm>
          <a:off x="1611004" y="1075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162758</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F00-00006B000000}"/>
            </a:ext>
          </a:extLst>
        </xdr:cNvPr>
        <xdr:cNvSpPr txBox="1"/>
      </xdr:nvSpPr>
      <xdr:spPr>
        <a:xfrm>
          <a:off x="836304" y="1072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F00-00006C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F00-00006D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F00-00006E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F00-00006F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F00-000070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F00-000071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F00-000072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F00-000073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F00-000074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5826760" y="10618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9" name="テキスト ボックス 118">
          <a:extLst>
            <a:ext uri="{FF2B5EF4-FFF2-40B4-BE49-F238E27FC236}">
              <a16:creationId xmlns:a16="http://schemas.microsoft.com/office/drawing/2014/main" id="{00000000-0008-0000-0F00-000077000000}"/>
            </a:ext>
          </a:extLst>
        </xdr:cNvPr>
        <xdr:cNvSpPr txBox="1"/>
      </xdr:nvSpPr>
      <xdr:spPr>
        <a:xfrm>
          <a:off x="540530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0" name="直線コネクタ 119">
          <a:extLst>
            <a:ext uri="{FF2B5EF4-FFF2-40B4-BE49-F238E27FC236}">
              <a16:creationId xmlns:a16="http://schemas.microsoft.com/office/drawing/2014/main" id="{00000000-0008-0000-0F00-000078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2" name="直線コネクタ 121">
          <a:extLst>
            <a:ext uri="{FF2B5EF4-FFF2-40B4-BE49-F238E27FC236}">
              <a16:creationId xmlns:a16="http://schemas.microsoft.com/office/drawing/2014/main" id="{00000000-0008-0000-0F00-00007A000000}"/>
            </a:ext>
          </a:extLst>
        </xdr:cNvPr>
        <xdr:cNvCxnSpPr/>
      </xdr:nvCxnSpPr>
      <xdr:spPr>
        <a:xfrm>
          <a:off x="5826760" y="9502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540530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a:extLst>
            <a:ext uri="{FF2B5EF4-FFF2-40B4-BE49-F238E27FC236}">
              <a16:creationId xmlns:a16="http://schemas.microsoft.com/office/drawing/2014/main" id="{00000000-0008-0000-0F00-00007C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a:extLst>
            <a:ext uri="{FF2B5EF4-FFF2-40B4-BE49-F238E27FC236}">
              <a16:creationId xmlns:a16="http://schemas.microsoft.com/office/drawing/2014/main" id="{00000000-0008-0000-0F00-00007E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116586</xdr:rowOff>
    </xdr:from>
    <xdr:to>
      <xdr:col>54</xdr:col>
      <xdr:colOff>189865</xdr:colOff>
      <xdr:row>63</xdr:row>
      <xdr:rowOff>48006</xdr:rowOff>
    </xdr:to>
    <xdr:cxnSp macro="">
      <xdr:nvCxnSpPr>
        <xdr:cNvPr id="127" name="直線コネクタ 126">
          <a:extLst>
            <a:ext uri="{FF2B5EF4-FFF2-40B4-BE49-F238E27FC236}">
              <a16:creationId xmlns:a16="http://schemas.microsoft.com/office/drawing/2014/main" id="{00000000-0008-0000-0F00-00007F000000}"/>
            </a:ext>
          </a:extLst>
        </xdr:cNvPr>
        <xdr:cNvCxnSpPr/>
      </xdr:nvCxnSpPr>
      <xdr:spPr>
        <a:xfrm flipV="1">
          <a:off x="9219565" y="9336786"/>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128" name="【体育館・プール】&#10;一人当たり面積最小値テキスト">
          <a:extLst>
            <a:ext uri="{FF2B5EF4-FFF2-40B4-BE49-F238E27FC236}">
              <a16:creationId xmlns:a16="http://schemas.microsoft.com/office/drawing/2014/main" id="{00000000-0008-0000-0F00-000080000000}"/>
            </a:ext>
          </a:extLst>
        </xdr:cNvPr>
        <xdr:cNvSpPr txBox="1"/>
      </xdr:nvSpPr>
      <xdr:spPr>
        <a:xfrm>
          <a:off x="9258300" y="10613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129" name="直線コネクタ 128">
          <a:extLst>
            <a:ext uri="{FF2B5EF4-FFF2-40B4-BE49-F238E27FC236}">
              <a16:creationId xmlns:a16="http://schemas.microsoft.com/office/drawing/2014/main" id="{00000000-0008-0000-0F00-000081000000}"/>
            </a:ext>
          </a:extLst>
        </xdr:cNvPr>
        <xdr:cNvCxnSpPr/>
      </xdr:nvCxnSpPr>
      <xdr:spPr>
        <a:xfrm>
          <a:off x="9154160" y="106093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63263</xdr:rowOff>
    </xdr:from>
    <xdr:ext cx="469744" cy="259045"/>
    <xdr:sp macro="" textlink="">
      <xdr:nvSpPr>
        <xdr:cNvPr id="130" name="【体育館・プール】&#10;一人当たり面積最大値テキスト">
          <a:extLst>
            <a:ext uri="{FF2B5EF4-FFF2-40B4-BE49-F238E27FC236}">
              <a16:creationId xmlns:a16="http://schemas.microsoft.com/office/drawing/2014/main" id="{00000000-0008-0000-0F00-000082000000}"/>
            </a:ext>
          </a:extLst>
        </xdr:cNvPr>
        <xdr:cNvSpPr txBox="1"/>
      </xdr:nvSpPr>
      <xdr:spPr>
        <a:xfrm>
          <a:off x="9258300" y="9115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116586</xdr:rowOff>
    </xdr:from>
    <xdr:to>
      <xdr:col>55</xdr:col>
      <xdr:colOff>88900</xdr:colOff>
      <xdr:row>55</xdr:row>
      <xdr:rowOff>116586</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a:off x="9154160" y="93367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112095</xdr:rowOff>
    </xdr:from>
    <xdr:ext cx="469744" cy="259045"/>
    <xdr:sp macro="" textlink="">
      <xdr:nvSpPr>
        <xdr:cNvPr id="132" name="【体育館・プール】&#10;一人当たり面積平均値テキスト">
          <a:extLst>
            <a:ext uri="{FF2B5EF4-FFF2-40B4-BE49-F238E27FC236}">
              <a16:creationId xmlns:a16="http://schemas.microsoft.com/office/drawing/2014/main" id="{00000000-0008-0000-0F00-000084000000}"/>
            </a:ext>
          </a:extLst>
        </xdr:cNvPr>
        <xdr:cNvSpPr txBox="1"/>
      </xdr:nvSpPr>
      <xdr:spPr>
        <a:xfrm>
          <a:off x="9258300" y="10002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89218</xdr:rowOff>
    </xdr:from>
    <xdr:to>
      <xdr:col>55</xdr:col>
      <xdr:colOff>50800</xdr:colOff>
      <xdr:row>61</xdr:row>
      <xdr:rowOff>19368</xdr:rowOff>
    </xdr:to>
    <xdr:sp macro="" textlink="">
      <xdr:nvSpPr>
        <xdr:cNvPr id="133" name="フローチャート: 判断 132">
          <a:extLst>
            <a:ext uri="{FF2B5EF4-FFF2-40B4-BE49-F238E27FC236}">
              <a16:creationId xmlns:a16="http://schemas.microsoft.com/office/drawing/2014/main" id="{00000000-0008-0000-0F00-000085000000}"/>
            </a:ext>
          </a:extLst>
        </xdr:cNvPr>
        <xdr:cNvSpPr/>
      </xdr:nvSpPr>
      <xdr:spPr>
        <a:xfrm>
          <a:off x="9192260" y="101476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107506</xdr:rowOff>
    </xdr:from>
    <xdr:to>
      <xdr:col>50</xdr:col>
      <xdr:colOff>165100</xdr:colOff>
      <xdr:row>61</xdr:row>
      <xdr:rowOff>37656</xdr:rowOff>
    </xdr:to>
    <xdr:sp macro="" textlink="">
      <xdr:nvSpPr>
        <xdr:cNvPr id="134" name="フローチャート: 判断 133">
          <a:extLst>
            <a:ext uri="{FF2B5EF4-FFF2-40B4-BE49-F238E27FC236}">
              <a16:creationId xmlns:a16="http://schemas.microsoft.com/office/drawing/2014/main" id="{00000000-0008-0000-0F00-000086000000}"/>
            </a:ext>
          </a:extLst>
        </xdr:cNvPr>
        <xdr:cNvSpPr/>
      </xdr:nvSpPr>
      <xdr:spPr>
        <a:xfrm>
          <a:off x="8445500" y="101659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100076</xdr:rowOff>
    </xdr:from>
    <xdr:to>
      <xdr:col>46</xdr:col>
      <xdr:colOff>38100</xdr:colOff>
      <xdr:row>61</xdr:row>
      <xdr:rowOff>30226</xdr:rowOff>
    </xdr:to>
    <xdr:sp macro="" textlink="">
      <xdr:nvSpPr>
        <xdr:cNvPr id="135" name="フローチャート: 判断 134">
          <a:extLst>
            <a:ext uri="{FF2B5EF4-FFF2-40B4-BE49-F238E27FC236}">
              <a16:creationId xmlns:a16="http://schemas.microsoft.com/office/drawing/2014/main" id="{00000000-0008-0000-0F00-000087000000}"/>
            </a:ext>
          </a:extLst>
        </xdr:cNvPr>
        <xdr:cNvSpPr/>
      </xdr:nvSpPr>
      <xdr:spPr>
        <a:xfrm>
          <a:off x="7670800" y="101584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81788</xdr:rowOff>
    </xdr:from>
    <xdr:to>
      <xdr:col>41</xdr:col>
      <xdr:colOff>101600</xdr:colOff>
      <xdr:row>61</xdr:row>
      <xdr:rowOff>11938</xdr:rowOff>
    </xdr:to>
    <xdr:sp macro="" textlink="">
      <xdr:nvSpPr>
        <xdr:cNvPr id="136" name="フローチャート: 判断 135">
          <a:extLst>
            <a:ext uri="{FF2B5EF4-FFF2-40B4-BE49-F238E27FC236}">
              <a16:creationId xmlns:a16="http://schemas.microsoft.com/office/drawing/2014/main" id="{00000000-0008-0000-0F00-000088000000}"/>
            </a:ext>
          </a:extLst>
        </xdr:cNvPr>
        <xdr:cNvSpPr/>
      </xdr:nvSpPr>
      <xdr:spPr>
        <a:xfrm>
          <a:off x="6873240" y="101401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99505</xdr:rowOff>
    </xdr:from>
    <xdr:to>
      <xdr:col>36</xdr:col>
      <xdr:colOff>165100</xdr:colOff>
      <xdr:row>61</xdr:row>
      <xdr:rowOff>29655</xdr:rowOff>
    </xdr:to>
    <xdr:sp macro="" textlink="">
      <xdr:nvSpPr>
        <xdr:cNvPr id="137" name="フローチャート: 判断 136">
          <a:extLst>
            <a:ext uri="{FF2B5EF4-FFF2-40B4-BE49-F238E27FC236}">
              <a16:creationId xmlns:a16="http://schemas.microsoft.com/office/drawing/2014/main" id="{00000000-0008-0000-0F00-000089000000}"/>
            </a:ext>
          </a:extLst>
        </xdr:cNvPr>
        <xdr:cNvSpPr/>
      </xdr:nvSpPr>
      <xdr:spPr>
        <a:xfrm>
          <a:off x="6098540" y="10157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F00-00008A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0000000-0008-0000-0F00-00008B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F00-00008C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F00-00008D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F00-00008E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89789</xdr:rowOff>
    </xdr:from>
    <xdr:to>
      <xdr:col>55</xdr:col>
      <xdr:colOff>50800</xdr:colOff>
      <xdr:row>61</xdr:row>
      <xdr:rowOff>19939</xdr:rowOff>
    </xdr:to>
    <xdr:sp macro="" textlink="">
      <xdr:nvSpPr>
        <xdr:cNvPr id="143" name="楕円 142">
          <a:extLst>
            <a:ext uri="{FF2B5EF4-FFF2-40B4-BE49-F238E27FC236}">
              <a16:creationId xmlns:a16="http://schemas.microsoft.com/office/drawing/2014/main" id="{00000000-0008-0000-0F00-00008F000000}"/>
            </a:ext>
          </a:extLst>
        </xdr:cNvPr>
        <xdr:cNvSpPr/>
      </xdr:nvSpPr>
      <xdr:spPr>
        <a:xfrm>
          <a:off x="9192260" y="101481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68216</xdr:rowOff>
    </xdr:from>
    <xdr:ext cx="469744" cy="259045"/>
    <xdr:sp macro="" textlink="">
      <xdr:nvSpPr>
        <xdr:cNvPr id="144" name="【体育館・プール】&#10;一人当たり面積該当値テキスト">
          <a:extLst>
            <a:ext uri="{FF2B5EF4-FFF2-40B4-BE49-F238E27FC236}">
              <a16:creationId xmlns:a16="http://schemas.microsoft.com/office/drawing/2014/main" id="{00000000-0008-0000-0F00-000090000000}"/>
            </a:ext>
          </a:extLst>
        </xdr:cNvPr>
        <xdr:cNvSpPr txBox="1"/>
      </xdr:nvSpPr>
      <xdr:spPr>
        <a:xfrm>
          <a:off x="9258300" y="1012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100076</xdr:rowOff>
    </xdr:from>
    <xdr:to>
      <xdr:col>50</xdr:col>
      <xdr:colOff>165100</xdr:colOff>
      <xdr:row>61</xdr:row>
      <xdr:rowOff>30226</xdr:rowOff>
    </xdr:to>
    <xdr:sp macro="" textlink="">
      <xdr:nvSpPr>
        <xdr:cNvPr id="145" name="楕円 144">
          <a:extLst>
            <a:ext uri="{FF2B5EF4-FFF2-40B4-BE49-F238E27FC236}">
              <a16:creationId xmlns:a16="http://schemas.microsoft.com/office/drawing/2014/main" id="{00000000-0008-0000-0F00-000091000000}"/>
            </a:ext>
          </a:extLst>
        </xdr:cNvPr>
        <xdr:cNvSpPr/>
      </xdr:nvSpPr>
      <xdr:spPr>
        <a:xfrm>
          <a:off x="8445500" y="101584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140589</xdr:rowOff>
    </xdr:from>
    <xdr:to>
      <xdr:col>55</xdr:col>
      <xdr:colOff>0</xdr:colOff>
      <xdr:row>60</xdr:row>
      <xdr:rowOff>150876</xdr:rowOff>
    </xdr:to>
    <xdr:cxnSp macro="">
      <xdr:nvCxnSpPr>
        <xdr:cNvPr id="146" name="直線コネクタ 145">
          <a:extLst>
            <a:ext uri="{FF2B5EF4-FFF2-40B4-BE49-F238E27FC236}">
              <a16:creationId xmlns:a16="http://schemas.microsoft.com/office/drawing/2014/main" id="{00000000-0008-0000-0F00-000092000000}"/>
            </a:ext>
          </a:extLst>
        </xdr:cNvPr>
        <xdr:cNvCxnSpPr/>
      </xdr:nvCxnSpPr>
      <xdr:spPr>
        <a:xfrm flipV="1">
          <a:off x="8496300" y="10198989"/>
          <a:ext cx="7239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109220</xdr:rowOff>
    </xdr:from>
    <xdr:to>
      <xdr:col>46</xdr:col>
      <xdr:colOff>38100</xdr:colOff>
      <xdr:row>61</xdr:row>
      <xdr:rowOff>39370</xdr:rowOff>
    </xdr:to>
    <xdr:sp macro="" textlink="">
      <xdr:nvSpPr>
        <xdr:cNvPr id="147" name="楕円 146">
          <a:extLst>
            <a:ext uri="{FF2B5EF4-FFF2-40B4-BE49-F238E27FC236}">
              <a16:creationId xmlns:a16="http://schemas.microsoft.com/office/drawing/2014/main" id="{00000000-0008-0000-0F00-000093000000}"/>
            </a:ext>
          </a:extLst>
        </xdr:cNvPr>
        <xdr:cNvSpPr/>
      </xdr:nvSpPr>
      <xdr:spPr>
        <a:xfrm>
          <a:off x="7670800" y="10167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150876</xdr:rowOff>
    </xdr:from>
    <xdr:to>
      <xdr:col>50</xdr:col>
      <xdr:colOff>114300</xdr:colOff>
      <xdr:row>60</xdr:row>
      <xdr:rowOff>160020</xdr:rowOff>
    </xdr:to>
    <xdr:cxnSp macro="">
      <xdr:nvCxnSpPr>
        <xdr:cNvPr id="148" name="直線コネクタ 147">
          <a:extLst>
            <a:ext uri="{FF2B5EF4-FFF2-40B4-BE49-F238E27FC236}">
              <a16:creationId xmlns:a16="http://schemas.microsoft.com/office/drawing/2014/main" id="{00000000-0008-0000-0F00-000094000000}"/>
            </a:ext>
          </a:extLst>
        </xdr:cNvPr>
        <xdr:cNvCxnSpPr/>
      </xdr:nvCxnSpPr>
      <xdr:spPr>
        <a:xfrm flipV="1">
          <a:off x="7713980" y="10209276"/>
          <a:ext cx="7823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118935</xdr:rowOff>
    </xdr:from>
    <xdr:to>
      <xdr:col>41</xdr:col>
      <xdr:colOff>101600</xdr:colOff>
      <xdr:row>61</xdr:row>
      <xdr:rowOff>49085</xdr:rowOff>
    </xdr:to>
    <xdr:sp macro="" textlink="">
      <xdr:nvSpPr>
        <xdr:cNvPr id="149" name="楕円 148">
          <a:extLst>
            <a:ext uri="{FF2B5EF4-FFF2-40B4-BE49-F238E27FC236}">
              <a16:creationId xmlns:a16="http://schemas.microsoft.com/office/drawing/2014/main" id="{00000000-0008-0000-0F00-000095000000}"/>
            </a:ext>
          </a:extLst>
        </xdr:cNvPr>
        <xdr:cNvSpPr/>
      </xdr:nvSpPr>
      <xdr:spPr>
        <a:xfrm>
          <a:off x="6873240" y="101773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160020</xdr:rowOff>
    </xdr:from>
    <xdr:to>
      <xdr:col>45</xdr:col>
      <xdr:colOff>177800</xdr:colOff>
      <xdr:row>60</xdr:row>
      <xdr:rowOff>169735</xdr:rowOff>
    </xdr:to>
    <xdr:cxnSp macro="">
      <xdr:nvCxnSpPr>
        <xdr:cNvPr id="150" name="直線コネクタ 149">
          <a:extLst>
            <a:ext uri="{FF2B5EF4-FFF2-40B4-BE49-F238E27FC236}">
              <a16:creationId xmlns:a16="http://schemas.microsoft.com/office/drawing/2014/main" id="{00000000-0008-0000-0F00-000096000000}"/>
            </a:ext>
          </a:extLst>
        </xdr:cNvPr>
        <xdr:cNvCxnSpPr/>
      </xdr:nvCxnSpPr>
      <xdr:spPr>
        <a:xfrm flipV="1">
          <a:off x="6924040" y="10218420"/>
          <a:ext cx="78994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130937</xdr:rowOff>
    </xdr:from>
    <xdr:to>
      <xdr:col>36</xdr:col>
      <xdr:colOff>165100</xdr:colOff>
      <xdr:row>61</xdr:row>
      <xdr:rowOff>61087</xdr:rowOff>
    </xdr:to>
    <xdr:sp macro="" textlink="">
      <xdr:nvSpPr>
        <xdr:cNvPr id="151" name="楕円 150">
          <a:extLst>
            <a:ext uri="{FF2B5EF4-FFF2-40B4-BE49-F238E27FC236}">
              <a16:creationId xmlns:a16="http://schemas.microsoft.com/office/drawing/2014/main" id="{00000000-0008-0000-0F00-000097000000}"/>
            </a:ext>
          </a:extLst>
        </xdr:cNvPr>
        <xdr:cNvSpPr/>
      </xdr:nvSpPr>
      <xdr:spPr>
        <a:xfrm>
          <a:off x="6098540" y="101893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169735</xdr:rowOff>
    </xdr:from>
    <xdr:to>
      <xdr:col>41</xdr:col>
      <xdr:colOff>50800</xdr:colOff>
      <xdr:row>61</xdr:row>
      <xdr:rowOff>10287</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flipV="1">
          <a:off x="6149340" y="10228135"/>
          <a:ext cx="7747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28783</xdr:rowOff>
    </xdr:from>
    <xdr:ext cx="469744" cy="259045"/>
    <xdr:sp macro="" textlink="">
      <xdr:nvSpPr>
        <xdr:cNvPr id="153" name="n_1aveValue【体育館・プール】&#10;一人当たり面積">
          <a:extLst>
            <a:ext uri="{FF2B5EF4-FFF2-40B4-BE49-F238E27FC236}">
              <a16:creationId xmlns:a16="http://schemas.microsoft.com/office/drawing/2014/main" id="{00000000-0008-0000-0F00-000099000000}"/>
            </a:ext>
          </a:extLst>
        </xdr:cNvPr>
        <xdr:cNvSpPr txBox="1"/>
      </xdr:nvSpPr>
      <xdr:spPr>
        <a:xfrm>
          <a:off x="8271587" y="10254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46753</xdr:rowOff>
    </xdr:from>
    <xdr:ext cx="469744" cy="259045"/>
    <xdr:sp macro="" textlink="">
      <xdr:nvSpPr>
        <xdr:cNvPr id="154" name="n_2aveValue【体育館・プール】&#10;一人当たり面積">
          <a:extLst>
            <a:ext uri="{FF2B5EF4-FFF2-40B4-BE49-F238E27FC236}">
              <a16:creationId xmlns:a16="http://schemas.microsoft.com/office/drawing/2014/main" id="{00000000-0008-0000-0F00-00009A000000}"/>
            </a:ext>
          </a:extLst>
        </xdr:cNvPr>
        <xdr:cNvSpPr txBox="1"/>
      </xdr:nvSpPr>
      <xdr:spPr>
        <a:xfrm>
          <a:off x="7509587" y="993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28465</xdr:rowOff>
    </xdr:from>
    <xdr:ext cx="469744" cy="259045"/>
    <xdr:sp macro="" textlink="">
      <xdr:nvSpPr>
        <xdr:cNvPr id="155" name="n_3aveValue【体育館・プール】&#10;一人当たり面積">
          <a:extLst>
            <a:ext uri="{FF2B5EF4-FFF2-40B4-BE49-F238E27FC236}">
              <a16:creationId xmlns:a16="http://schemas.microsoft.com/office/drawing/2014/main" id="{00000000-0008-0000-0F00-00009B000000}"/>
            </a:ext>
          </a:extLst>
        </xdr:cNvPr>
        <xdr:cNvSpPr txBox="1"/>
      </xdr:nvSpPr>
      <xdr:spPr>
        <a:xfrm>
          <a:off x="6712027" y="991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46182</xdr:rowOff>
    </xdr:from>
    <xdr:ext cx="469744" cy="259045"/>
    <xdr:sp macro="" textlink="">
      <xdr:nvSpPr>
        <xdr:cNvPr id="156" name="n_4aveValue【体育館・プール】&#10;一人当たり面積">
          <a:extLst>
            <a:ext uri="{FF2B5EF4-FFF2-40B4-BE49-F238E27FC236}">
              <a16:creationId xmlns:a16="http://schemas.microsoft.com/office/drawing/2014/main" id="{00000000-0008-0000-0F00-00009C000000}"/>
            </a:ext>
          </a:extLst>
        </xdr:cNvPr>
        <xdr:cNvSpPr txBox="1"/>
      </xdr:nvSpPr>
      <xdr:spPr>
        <a:xfrm>
          <a:off x="5937327" y="993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46753</xdr:rowOff>
    </xdr:from>
    <xdr:ext cx="469744" cy="259045"/>
    <xdr:sp macro="" textlink="">
      <xdr:nvSpPr>
        <xdr:cNvPr id="157" name="n_1mainValue【体育館・プール】&#10;一人当たり面積">
          <a:extLst>
            <a:ext uri="{FF2B5EF4-FFF2-40B4-BE49-F238E27FC236}">
              <a16:creationId xmlns:a16="http://schemas.microsoft.com/office/drawing/2014/main" id="{00000000-0008-0000-0F00-00009D000000}"/>
            </a:ext>
          </a:extLst>
        </xdr:cNvPr>
        <xdr:cNvSpPr txBox="1"/>
      </xdr:nvSpPr>
      <xdr:spPr>
        <a:xfrm>
          <a:off x="8271587" y="993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30497</xdr:rowOff>
    </xdr:from>
    <xdr:ext cx="469744" cy="259045"/>
    <xdr:sp macro="" textlink="">
      <xdr:nvSpPr>
        <xdr:cNvPr id="158" name="n_2mainValue【体育館・プール】&#10;一人当たり面積">
          <a:extLst>
            <a:ext uri="{FF2B5EF4-FFF2-40B4-BE49-F238E27FC236}">
              <a16:creationId xmlns:a16="http://schemas.microsoft.com/office/drawing/2014/main" id="{00000000-0008-0000-0F00-00009E000000}"/>
            </a:ext>
          </a:extLst>
        </xdr:cNvPr>
        <xdr:cNvSpPr txBox="1"/>
      </xdr:nvSpPr>
      <xdr:spPr>
        <a:xfrm>
          <a:off x="7509587" y="1025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40212</xdr:rowOff>
    </xdr:from>
    <xdr:ext cx="469744" cy="259045"/>
    <xdr:sp macro="" textlink="">
      <xdr:nvSpPr>
        <xdr:cNvPr id="159" name="n_3mainValue【体育館・プール】&#10;一人当たり面積">
          <a:extLst>
            <a:ext uri="{FF2B5EF4-FFF2-40B4-BE49-F238E27FC236}">
              <a16:creationId xmlns:a16="http://schemas.microsoft.com/office/drawing/2014/main" id="{00000000-0008-0000-0F00-00009F000000}"/>
            </a:ext>
          </a:extLst>
        </xdr:cNvPr>
        <xdr:cNvSpPr txBox="1"/>
      </xdr:nvSpPr>
      <xdr:spPr>
        <a:xfrm>
          <a:off x="6712027" y="1026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52214</xdr:rowOff>
    </xdr:from>
    <xdr:ext cx="469744" cy="259045"/>
    <xdr:sp macro="" textlink="">
      <xdr:nvSpPr>
        <xdr:cNvPr id="160" name="n_4mainValue【体育館・プール】&#10;一人当たり面積">
          <a:extLst>
            <a:ext uri="{FF2B5EF4-FFF2-40B4-BE49-F238E27FC236}">
              <a16:creationId xmlns:a16="http://schemas.microsoft.com/office/drawing/2014/main" id="{00000000-0008-0000-0F00-0000A0000000}"/>
            </a:ext>
          </a:extLst>
        </xdr:cNvPr>
        <xdr:cNvSpPr txBox="1"/>
      </xdr:nvSpPr>
      <xdr:spPr>
        <a:xfrm>
          <a:off x="5937327" y="1027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a:extLst>
            <a:ext uri="{FF2B5EF4-FFF2-40B4-BE49-F238E27FC236}">
              <a16:creationId xmlns:a16="http://schemas.microsoft.com/office/drawing/2014/main" id="{00000000-0008-0000-0F00-0000A100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a:extLst>
            <a:ext uri="{FF2B5EF4-FFF2-40B4-BE49-F238E27FC236}">
              <a16:creationId xmlns:a16="http://schemas.microsoft.com/office/drawing/2014/main" id="{00000000-0008-0000-0F00-0000A200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a:extLst>
            <a:ext uri="{FF2B5EF4-FFF2-40B4-BE49-F238E27FC236}">
              <a16:creationId xmlns:a16="http://schemas.microsoft.com/office/drawing/2014/main" id="{00000000-0008-0000-0F00-0000A300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a:extLst>
            <a:ext uri="{FF2B5EF4-FFF2-40B4-BE49-F238E27FC236}">
              <a16:creationId xmlns:a16="http://schemas.microsoft.com/office/drawing/2014/main" id="{00000000-0008-0000-0F00-0000A400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a:extLst>
            <a:ext uri="{FF2B5EF4-FFF2-40B4-BE49-F238E27FC236}">
              <a16:creationId xmlns:a16="http://schemas.microsoft.com/office/drawing/2014/main" id="{00000000-0008-0000-0F00-0000A500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a:extLst>
            <a:ext uri="{FF2B5EF4-FFF2-40B4-BE49-F238E27FC236}">
              <a16:creationId xmlns:a16="http://schemas.microsoft.com/office/drawing/2014/main" id="{00000000-0008-0000-0F00-0000A600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5" name="テキスト ボックス 174">
          <a:extLst>
            <a:ext uri="{FF2B5EF4-FFF2-40B4-BE49-F238E27FC236}">
              <a16:creationId xmlns:a16="http://schemas.microsoft.com/office/drawing/2014/main" id="{00000000-0008-0000-0F00-0000AF00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7" name="テキスト ボックス 176">
          <a:extLst>
            <a:ext uri="{FF2B5EF4-FFF2-40B4-BE49-F238E27FC236}">
              <a16:creationId xmlns:a16="http://schemas.microsoft.com/office/drawing/2014/main" id="{00000000-0008-0000-0F00-0000B100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8" name="直線コネクタ 177">
          <a:extLst>
            <a:ext uri="{FF2B5EF4-FFF2-40B4-BE49-F238E27FC236}">
              <a16:creationId xmlns:a16="http://schemas.microsoft.com/office/drawing/2014/main" id="{00000000-0008-0000-0F00-0000B200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9" name="テキスト ボックス 178">
          <a:extLst>
            <a:ext uri="{FF2B5EF4-FFF2-40B4-BE49-F238E27FC236}">
              <a16:creationId xmlns:a16="http://schemas.microsoft.com/office/drawing/2014/main" id="{00000000-0008-0000-0F00-0000B300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0" name="直線コネクタ 179">
          <a:extLst>
            <a:ext uri="{FF2B5EF4-FFF2-40B4-BE49-F238E27FC236}">
              <a16:creationId xmlns:a16="http://schemas.microsoft.com/office/drawing/2014/main" id="{00000000-0008-0000-0F00-0000B400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2" name="直線コネクタ 181">
          <a:extLst>
            <a:ext uri="{FF2B5EF4-FFF2-40B4-BE49-F238E27FC236}">
              <a16:creationId xmlns:a16="http://schemas.microsoft.com/office/drawing/2014/main" id="{00000000-0008-0000-0F00-0000B600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4" name="【福祉施設】&#10;有形固定資産減価償却率グラフ枠">
          <a:extLst>
            <a:ext uri="{FF2B5EF4-FFF2-40B4-BE49-F238E27FC236}">
              <a16:creationId xmlns:a16="http://schemas.microsoft.com/office/drawing/2014/main" id="{00000000-0008-0000-0F00-0000B800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185" name="直線コネクタ 184">
          <a:extLst>
            <a:ext uri="{FF2B5EF4-FFF2-40B4-BE49-F238E27FC236}">
              <a16:creationId xmlns:a16="http://schemas.microsoft.com/office/drawing/2014/main" id="{00000000-0008-0000-0F00-0000B9000000}"/>
            </a:ext>
          </a:extLst>
        </xdr:cNvPr>
        <xdr:cNvCxnSpPr/>
      </xdr:nvCxnSpPr>
      <xdr:spPr>
        <a:xfrm flipV="1">
          <a:off x="4086225" y="13056869"/>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6" name="【福祉施設】&#10;有形固定資産減価償却率最小値テキスト">
          <a:extLst>
            <a:ext uri="{FF2B5EF4-FFF2-40B4-BE49-F238E27FC236}">
              <a16:creationId xmlns:a16="http://schemas.microsoft.com/office/drawing/2014/main" id="{00000000-0008-0000-0F00-0000BA000000}"/>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7" name="直線コネクタ 186">
          <a:extLst>
            <a:ext uri="{FF2B5EF4-FFF2-40B4-BE49-F238E27FC236}">
              <a16:creationId xmlns:a16="http://schemas.microsoft.com/office/drawing/2014/main" id="{00000000-0008-0000-0F00-0000BB000000}"/>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188" name="【福祉施設】&#10;有形固定資産減価償却率最大値テキスト">
          <a:extLst>
            <a:ext uri="{FF2B5EF4-FFF2-40B4-BE49-F238E27FC236}">
              <a16:creationId xmlns:a16="http://schemas.microsoft.com/office/drawing/2014/main" id="{00000000-0008-0000-0F00-0000BC000000}"/>
            </a:ext>
          </a:extLst>
        </xdr:cNvPr>
        <xdr:cNvSpPr txBox="1"/>
      </xdr:nvSpPr>
      <xdr:spPr>
        <a:xfrm>
          <a:off x="4124960" y="12835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189" name="直線コネクタ 188">
          <a:extLst>
            <a:ext uri="{FF2B5EF4-FFF2-40B4-BE49-F238E27FC236}">
              <a16:creationId xmlns:a16="http://schemas.microsoft.com/office/drawing/2014/main" id="{00000000-0008-0000-0F00-0000BD000000}"/>
            </a:ext>
          </a:extLst>
        </xdr:cNvPr>
        <xdr:cNvCxnSpPr/>
      </xdr:nvCxnSpPr>
      <xdr:spPr>
        <a:xfrm>
          <a:off x="4020820" y="130568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81932</xdr:rowOff>
    </xdr:from>
    <xdr:ext cx="405111" cy="259045"/>
    <xdr:sp macro="" textlink="">
      <xdr:nvSpPr>
        <xdr:cNvPr id="190" name="【福祉施設】&#10;有形固定資産減価償却率平均値テキスト">
          <a:extLst>
            <a:ext uri="{FF2B5EF4-FFF2-40B4-BE49-F238E27FC236}">
              <a16:creationId xmlns:a16="http://schemas.microsoft.com/office/drawing/2014/main" id="{00000000-0008-0000-0F00-0000BE000000}"/>
            </a:ext>
          </a:extLst>
        </xdr:cNvPr>
        <xdr:cNvSpPr txBox="1"/>
      </xdr:nvSpPr>
      <xdr:spPr>
        <a:xfrm>
          <a:off x="4124960" y="13660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191" name="フローチャート: 判断 190">
          <a:extLst>
            <a:ext uri="{FF2B5EF4-FFF2-40B4-BE49-F238E27FC236}">
              <a16:creationId xmlns:a16="http://schemas.microsoft.com/office/drawing/2014/main" id="{00000000-0008-0000-0F00-0000BF000000}"/>
            </a:ext>
          </a:extLst>
        </xdr:cNvPr>
        <xdr:cNvSpPr/>
      </xdr:nvSpPr>
      <xdr:spPr>
        <a:xfrm>
          <a:off x="4036060" y="13682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192" name="フローチャート: 判断 191">
          <a:extLst>
            <a:ext uri="{FF2B5EF4-FFF2-40B4-BE49-F238E27FC236}">
              <a16:creationId xmlns:a16="http://schemas.microsoft.com/office/drawing/2014/main" id="{00000000-0008-0000-0F00-0000C0000000}"/>
            </a:ext>
          </a:extLst>
        </xdr:cNvPr>
        <xdr:cNvSpPr/>
      </xdr:nvSpPr>
      <xdr:spPr>
        <a:xfrm>
          <a:off x="3312160" y="136823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50164</xdr:rowOff>
    </xdr:from>
    <xdr:to>
      <xdr:col>15</xdr:col>
      <xdr:colOff>101600</xdr:colOff>
      <xdr:row>81</xdr:row>
      <xdr:rowOff>151764</xdr:rowOff>
    </xdr:to>
    <xdr:sp macro="" textlink="">
      <xdr:nvSpPr>
        <xdr:cNvPr id="193" name="フローチャート: 判断 192">
          <a:extLst>
            <a:ext uri="{FF2B5EF4-FFF2-40B4-BE49-F238E27FC236}">
              <a16:creationId xmlns:a16="http://schemas.microsoft.com/office/drawing/2014/main" id="{00000000-0008-0000-0F00-0000C1000000}"/>
            </a:ext>
          </a:extLst>
        </xdr:cNvPr>
        <xdr:cNvSpPr/>
      </xdr:nvSpPr>
      <xdr:spPr>
        <a:xfrm>
          <a:off x="2514600" y="1362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23495</xdr:rowOff>
    </xdr:from>
    <xdr:to>
      <xdr:col>10</xdr:col>
      <xdr:colOff>165100</xdr:colOff>
      <xdr:row>81</xdr:row>
      <xdr:rowOff>125095</xdr:rowOff>
    </xdr:to>
    <xdr:sp macro="" textlink="">
      <xdr:nvSpPr>
        <xdr:cNvPr id="194" name="フローチャート: 判断 193">
          <a:extLst>
            <a:ext uri="{FF2B5EF4-FFF2-40B4-BE49-F238E27FC236}">
              <a16:creationId xmlns:a16="http://schemas.microsoft.com/office/drawing/2014/main" id="{00000000-0008-0000-0F00-0000C2000000}"/>
            </a:ext>
          </a:extLst>
        </xdr:cNvPr>
        <xdr:cNvSpPr/>
      </xdr:nvSpPr>
      <xdr:spPr>
        <a:xfrm>
          <a:off x="1739900" y="136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116839</xdr:rowOff>
    </xdr:from>
    <xdr:to>
      <xdr:col>6</xdr:col>
      <xdr:colOff>38100</xdr:colOff>
      <xdr:row>81</xdr:row>
      <xdr:rowOff>46989</xdr:rowOff>
    </xdr:to>
    <xdr:sp macro="" textlink="">
      <xdr:nvSpPr>
        <xdr:cNvPr id="195" name="フローチャート: 判断 194">
          <a:extLst>
            <a:ext uri="{FF2B5EF4-FFF2-40B4-BE49-F238E27FC236}">
              <a16:creationId xmlns:a16="http://schemas.microsoft.com/office/drawing/2014/main" id="{00000000-0008-0000-0F00-0000C3000000}"/>
            </a:ext>
          </a:extLst>
        </xdr:cNvPr>
        <xdr:cNvSpPr/>
      </xdr:nvSpPr>
      <xdr:spPr>
        <a:xfrm>
          <a:off x="965200" y="135280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F00-0000C400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F00-0000C500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F00-0000C600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F00-0000C700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F00-0000C800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97789</xdr:rowOff>
    </xdr:from>
    <xdr:to>
      <xdr:col>24</xdr:col>
      <xdr:colOff>114300</xdr:colOff>
      <xdr:row>78</xdr:row>
      <xdr:rowOff>27939</xdr:rowOff>
    </xdr:to>
    <xdr:sp macro="" textlink="">
      <xdr:nvSpPr>
        <xdr:cNvPr id="201" name="楕円 200">
          <a:extLst>
            <a:ext uri="{FF2B5EF4-FFF2-40B4-BE49-F238E27FC236}">
              <a16:creationId xmlns:a16="http://schemas.microsoft.com/office/drawing/2014/main" id="{00000000-0008-0000-0F00-0000C9000000}"/>
            </a:ext>
          </a:extLst>
        </xdr:cNvPr>
        <xdr:cNvSpPr/>
      </xdr:nvSpPr>
      <xdr:spPr>
        <a:xfrm>
          <a:off x="4036060" y="130060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50816</xdr:rowOff>
    </xdr:from>
    <xdr:ext cx="405111" cy="259045"/>
    <xdr:sp macro="" textlink="">
      <xdr:nvSpPr>
        <xdr:cNvPr id="202" name="【福祉施設】&#10;有形固定資産減価償却率該当値テキスト">
          <a:extLst>
            <a:ext uri="{FF2B5EF4-FFF2-40B4-BE49-F238E27FC236}">
              <a16:creationId xmlns:a16="http://schemas.microsoft.com/office/drawing/2014/main" id="{00000000-0008-0000-0F00-0000CA000000}"/>
            </a:ext>
          </a:extLst>
        </xdr:cNvPr>
        <xdr:cNvSpPr txBox="1"/>
      </xdr:nvSpPr>
      <xdr:spPr>
        <a:xfrm>
          <a:off x="4124960" y="12959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69214</xdr:rowOff>
    </xdr:from>
    <xdr:to>
      <xdr:col>20</xdr:col>
      <xdr:colOff>38100</xdr:colOff>
      <xdr:row>78</xdr:row>
      <xdr:rowOff>170814</xdr:rowOff>
    </xdr:to>
    <xdr:sp macro="" textlink="">
      <xdr:nvSpPr>
        <xdr:cNvPr id="203" name="楕円 202">
          <a:extLst>
            <a:ext uri="{FF2B5EF4-FFF2-40B4-BE49-F238E27FC236}">
              <a16:creationId xmlns:a16="http://schemas.microsoft.com/office/drawing/2014/main" id="{00000000-0008-0000-0F00-0000CB000000}"/>
            </a:ext>
          </a:extLst>
        </xdr:cNvPr>
        <xdr:cNvSpPr/>
      </xdr:nvSpPr>
      <xdr:spPr>
        <a:xfrm>
          <a:off x="3312160" y="131451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148589</xdr:rowOff>
    </xdr:from>
    <xdr:to>
      <xdr:col>24</xdr:col>
      <xdr:colOff>63500</xdr:colOff>
      <xdr:row>78</xdr:row>
      <xdr:rowOff>120014</xdr:rowOff>
    </xdr:to>
    <xdr:cxnSp macro="">
      <xdr:nvCxnSpPr>
        <xdr:cNvPr id="204" name="直線コネクタ 203">
          <a:extLst>
            <a:ext uri="{FF2B5EF4-FFF2-40B4-BE49-F238E27FC236}">
              <a16:creationId xmlns:a16="http://schemas.microsoft.com/office/drawing/2014/main" id="{00000000-0008-0000-0F00-0000CC000000}"/>
            </a:ext>
          </a:extLst>
        </xdr:cNvPr>
        <xdr:cNvCxnSpPr/>
      </xdr:nvCxnSpPr>
      <xdr:spPr>
        <a:xfrm flipV="1">
          <a:off x="3355340" y="13056869"/>
          <a:ext cx="73152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145414</xdr:rowOff>
    </xdr:from>
    <xdr:to>
      <xdr:col>15</xdr:col>
      <xdr:colOff>101600</xdr:colOff>
      <xdr:row>78</xdr:row>
      <xdr:rowOff>75564</xdr:rowOff>
    </xdr:to>
    <xdr:sp macro="" textlink="">
      <xdr:nvSpPr>
        <xdr:cNvPr id="205" name="楕円 204">
          <a:extLst>
            <a:ext uri="{FF2B5EF4-FFF2-40B4-BE49-F238E27FC236}">
              <a16:creationId xmlns:a16="http://schemas.microsoft.com/office/drawing/2014/main" id="{00000000-0008-0000-0F00-0000CD000000}"/>
            </a:ext>
          </a:extLst>
        </xdr:cNvPr>
        <xdr:cNvSpPr/>
      </xdr:nvSpPr>
      <xdr:spPr>
        <a:xfrm>
          <a:off x="2514600" y="130536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24764</xdr:rowOff>
    </xdr:from>
    <xdr:to>
      <xdr:col>19</xdr:col>
      <xdr:colOff>177800</xdr:colOff>
      <xdr:row>78</xdr:row>
      <xdr:rowOff>120014</xdr:rowOff>
    </xdr:to>
    <xdr:cxnSp macro="">
      <xdr:nvCxnSpPr>
        <xdr:cNvPr id="206" name="直線コネクタ 205">
          <a:extLst>
            <a:ext uri="{FF2B5EF4-FFF2-40B4-BE49-F238E27FC236}">
              <a16:creationId xmlns:a16="http://schemas.microsoft.com/office/drawing/2014/main" id="{00000000-0008-0000-0F00-0000CE000000}"/>
            </a:ext>
          </a:extLst>
        </xdr:cNvPr>
        <xdr:cNvCxnSpPr/>
      </xdr:nvCxnSpPr>
      <xdr:spPr>
        <a:xfrm>
          <a:off x="2565400" y="13100684"/>
          <a:ext cx="78994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48261</xdr:rowOff>
    </xdr:from>
    <xdr:to>
      <xdr:col>10</xdr:col>
      <xdr:colOff>165100</xdr:colOff>
      <xdr:row>77</xdr:row>
      <xdr:rowOff>149861</xdr:rowOff>
    </xdr:to>
    <xdr:sp macro="" textlink="">
      <xdr:nvSpPr>
        <xdr:cNvPr id="207" name="楕円 206">
          <a:extLst>
            <a:ext uri="{FF2B5EF4-FFF2-40B4-BE49-F238E27FC236}">
              <a16:creationId xmlns:a16="http://schemas.microsoft.com/office/drawing/2014/main" id="{00000000-0008-0000-0F00-0000CF000000}"/>
            </a:ext>
          </a:extLst>
        </xdr:cNvPr>
        <xdr:cNvSpPr/>
      </xdr:nvSpPr>
      <xdr:spPr>
        <a:xfrm>
          <a:off x="1739900" y="1295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99061</xdr:rowOff>
    </xdr:from>
    <xdr:to>
      <xdr:col>15</xdr:col>
      <xdr:colOff>50800</xdr:colOff>
      <xdr:row>78</xdr:row>
      <xdr:rowOff>24764</xdr:rowOff>
    </xdr:to>
    <xdr:cxnSp macro="">
      <xdr:nvCxnSpPr>
        <xdr:cNvPr id="208" name="直線コネクタ 207">
          <a:extLst>
            <a:ext uri="{FF2B5EF4-FFF2-40B4-BE49-F238E27FC236}">
              <a16:creationId xmlns:a16="http://schemas.microsoft.com/office/drawing/2014/main" id="{00000000-0008-0000-0F00-0000D0000000}"/>
            </a:ext>
          </a:extLst>
        </xdr:cNvPr>
        <xdr:cNvCxnSpPr/>
      </xdr:nvCxnSpPr>
      <xdr:spPr>
        <a:xfrm>
          <a:off x="1790700" y="13007341"/>
          <a:ext cx="774700" cy="9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86361</xdr:rowOff>
    </xdr:from>
    <xdr:to>
      <xdr:col>6</xdr:col>
      <xdr:colOff>38100</xdr:colOff>
      <xdr:row>78</xdr:row>
      <xdr:rowOff>16511</xdr:rowOff>
    </xdr:to>
    <xdr:sp macro="" textlink="">
      <xdr:nvSpPr>
        <xdr:cNvPr id="209" name="楕円 208">
          <a:extLst>
            <a:ext uri="{FF2B5EF4-FFF2-40B4-BE49-F238E27FC236}">
              <a16:creationId xmlns:a16="http://schemas.microsoft.com/office/drawing/2014/main" id="{00000000-0008-0000-0F00-0000D1000000}"/>
            </a:ext>
          </a:extLst>
        </xdr:cNvPr>
        <xdr:cNvSpPr/>
      </xdr:nvSpPr>
      <xdr:spPr>
        <a:xfrm>
          <a:off x="965200" y="129946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99061</xdr:rowOff>
    </xdr:from>
    <xdr:to>
      <xdr:col>10</xdr:col>
      <xdr:colOff>114300</xdr:colOff>
      <xdr:row>77</xdr:row>
      <xdr:rowOff>137161</xdr:rowOff>
    </xdr:to>
    <xdr:cxnSp macro="">
      <xdr:nvCxnSpPr>
        <xdr:cNvPr id="210" name="直線コネクタ 209">
          <a:extLst>
            <a:ext uri="{FF2B5EF4-FFF2-40B4-BE49-F238E27FC236}">
              <a16:creationId xmlns:a16="http://schemas.microsoft.com/office/drawing/2014/main" id="{00000000-0008-0000-0F00-0000D2000000}"/>
            </a:ext>
          </a:extLst>
        </xdr:cNvPr>
        <xdr:cNvCxnSpPr/>
      </xdr:nvCxnSpPr>
      <xdr:spPr>
        <a:xfrm flipV="1">
          <a:off x="1008380" y="13007341"/>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24782</xdr:rowOff>
    </xdr:from>
    <xdr:ext cx="405111" cy="259045"/>
    <xdr:sp macro="" textlink="">
      <xdr:nvSpPr>
        <xdr:cNvPr id="211" name="n_1aveValue【福祉施設】&#10;有形固定資産減価償却率">
          <a:extLst>
            <a:ext uri="{FF2B5EF4-FFF2-40B4-BE49-F238E27FC236}">
              <a16:creationId xmlns:a16="http://schemas.microsoft.com/office/drawing/2014/main" id="{00000000-0008-0000-0F00-0000D3000000}"/>
            </a:ext>
          </a:extLst>
        </xdr:cNvPr>
        <xdr:cNvSpPr txBox="1"/>
      </xdr:nvSpPr>
      <xdr:spPr>
        <a:xfrm>
          <a:off x="3170564" y="13771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142891</xdr:rowOff>
    </xdr:from>
    <xdr:ext cx="405111" cy="259045"/>
    <xdr:sp macro="" textlink="">
      <xdr:nvSpPr>
        <xdr:cNvPr id="212" name="n_2aveValue【福祉施設】&#10;有形固定資産減価償却率">
          <a:extLst>
            <a:ext uri="{FF2B5EF4-FFF2-40B4-BE49-F238E27FC236}">
              <a16:creationId xmlns:a16="http://schemas.microsoft.com/office/drawing/2014/main" id="{00000000-0008-0000-0F00-0000D4000000}"/>
            </a:ext>
          </a:extLst>
        </xdr:cNvPr>
        <xdr:cNvSpPr txBox="1"/>
      </xdr:nvSpPr>
      <xdr:spPr>
        <a:xfrm>
          <a:off x="2385704" y="13721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116222</xdr:rowOff>
    </xdr:from>
    <xdr:ext cx="405111" cy="259045"/>
    <xdr:sp macro="" textlink="">
      <xdr:nvSpPr>
        <xdr:cNvPr id="213" name="n_3aveValue【福祉施設】&#10;有形固定資産減価償却率">
          <a:extLst>
            <a:ext uri="{FF2B5EF4-FFF2-40B4-BE49-F238E27FC236}">
              <a16:creationId xmlns:a16="http://schemas.microsoft.com/office/drawing/2014/main" id="{00000000-0008-0000-0F00-0000D5000000}"/>
            </a:ext>
          </a:extLst>
        </xdr:cNvPr>
        <xdr:cNvSpPr txBox="1"/>
      </xdr:nvSpPr>
      <xdr:spPr>
        <a:xfrm>
          <a:off x="1611004" y="1369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38116</xdr:rowOff>
    </xdr:from>
    <xdr:ext cx="405111" cy="259045"/>
    <xdr:sp macro="" textlink="">
      <xdr:nvSpPr>
        <xdr:cNvPr id="214" name="n_4aveValue【福祉施設】&#10;有形固定資産減価償却率">
          <a:extLst>
            <a:ext uri="{FF2B5EF4-FFF2-40B4-BE49-F238E27FC236}">
              <a16:creationId xmlns:a16="http://schemas.microsoft.com/office/drawing/2014/main" id="{00000000-0008-0000-0F00-0000D6000000}"/>
            </a:ext>
          </a:extLst>
        </xdr:cNvPr>
        <xdr:cNvSpPr txBox="1"/>
      </xdr:nvSpPr>
      <xdr:spPr>
        <a:xfrm>
          <a:off x="836304" y="13616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15891</xdr:rowOff>
    </xdr:from>
    <xdr:ext cx="405111" cy="259045"/>
    <xdr:sp macro="" textlink="">
      <xdr:nvSpPr>
        <xdr:cNvPr id="215" name="n_1mainValue【福祉施設】&#10;有形固定資産減価償却率">
          <a:extLst>
            <a:ext uri="{FF2B5EF4-FFF2-40B4-BE49-F238E27FC236}">
              <a16:creationId xmlns:a16="http://schemas.microsoft.com/office/drawing/2014/main" id="{00000000-0008-0000-0F00-0000D7000000}"/>
            </a:ext>
          </a:extLst>
        </xdr:cNvPr>
        <xdr:cNvSpPr txBox="1"/>
      </xdr:nvSpPr>
      <xdr:spPr>
        <a:xfrm>
          <a:off x="3170564" y="12924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92091</xdr:rowOff>
    </xdr:from>
    <xdr:ext cx="405111" cy="259045"/>
    <xdr:sp macro="" textlink="">
      <xdr:nvSpPr>
        <xdr:cNvPr id="216" name="n_2mainValue【福祉施設】&#10;有形固定資産減価償却率">
          <a:extLst>
            <a:ext uri="{FF2B5EF4-FFF2-40B4-BE49-F238E27FC236}">
              <a16:creationId xmlns:a16="http://schemas.microsoft.com/office/drawing/2014/main" id="{00000000-0008-0000-0F00-0000D8000000}"/>
            </a:ext>
          </a:extLst>
        </xdr:cNvPr>
        <xdr:cNvSpPr txBox="1"/>
      </xdr:nvSpPr>
      <xdr:spPr>
        <a:xfrm>
          <a:off x="2385704" y="12832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75</xdr:row>
      <xdr:rowOff>166388</xdr:rowOff>
    </xdr:from>
    <xdr:ext cx="405111" cy="259045"/>
    <xdr:sp macro="" textlink="">
      <xdr:nvSpPr>
        <xdr:cNvPr id="217" name="n_3mainValue【福祉施設】&#10;有形固定資産減価償却率">
          <a:extLst>
            <a:ext uri="{FF2B5EF4-FFF2-40B4-BE49-F238E27FC236}">
              <a16:creationId xmlns:a16="http://schemas.microsoft.com/office/drawing/2014/main" id="{00000000-0008-0000-0F00-0000D9000000}"/>
            </a:ext>
          </a:extLst>
        </xdr:cNvPr>
        <xdr:cNvSpPr txBox="1"/>
      </xdr:nvSpPr>
      <xdr:spPr>
        <a:xfrm>
          <a:off x="1611004" y="1273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33038</xdr:rowOff>
    </xdr:from>
    <xdr:ext cx="405111" cy="259045"/>
    <xdr:sp macro="" textlink="">
      <xdr:nvSpPr>
        <xdr:cNvPr id="218" name="n_4mainValue【福祉施設】&#10;有形固定資産減価償却率">
          <a:extLst>
            <a:ext uri="{FF2B5EF4-FFF2-40B4-BE49-F238E27FC236}">
              <a16:creationId xmlns:a16="http://schemas.microsoft.com/office/drawing/2014/main" id="{00000000-0008-0000-0F00-0000DA000000}"/>
            </a:ext>
          </a:extLst>
        </xdr:cNvPr>
        <xdr:cNvSpPr txBox="1"/>
      </xdr:nvSpPr>
      <xdr:spPr>
        <a:xfrm>
          <a:off x="836304" y="127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9" name="正方形/長方形 218">
          <a:extLst>
            <a:ext uri="{FF2B5EF4-FFF2-40B4-BE49-F238E27FC236}">
              <a16:creationId xmlns:a16="http://schemas.microsoft.com/office/drawing/2014/main" id="{00000000-0008-0000-0F00-0000DB00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0" name="正方形/長方形 219">
          <a:extLst>
            <a:ext uri="{FF2B5EF4-FFF2-40B4-BE49-F238E27FC236}">
              <a16:creationId xmlns:a16="http://schemas.microsoft.com/office/drawing/2014/main" id="{00000000-0008-0000-0F00-0000DC00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1" name="正方形/長方形 220">
          <a:extLst>
            <a:ext uri="{FF2B5EF4-FFF2-40B4-BE49-F238E27FC236}">
              <a16:creationId xmlns:a16="http://schemas.microsoft.com/office/drawing/2014/main" id="{00000000-0008-0000-0F00-0000DD00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2" name="正方形/長方形 221">
          <a:extLst>
            <a:ext uri="{FF2B5EF4-FFF2-40B4-BE49-F238E27FC236}">
              <a16:creationId xmlns:a16="http://schemas.microsoft.com/office/drawing/2014/main" id="{00000000-0008-0000-0F00-0000DE00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3" name="正方形/長方形 222">
          <a:extLst>
            <a:ext uri="{FF2B5EF4-FFF2-40B4-BE49-F238E27FC236}">
              <a16:creationId xmlns:a16="http://schemas.microsoft.com/office/drawing/2014/main" id="{00000000-0008-0000-0F00-0000DF00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4" name="正方形/長方形 223">
          <a:extLst>
            <a:ext uri="{FF2B5EF4-FFF2-40B4-BE49-F238E27FC236}">
              <a16:creationId xmlns:a16="http://schemas.microsoft.com/office/drawing/2014/main" id="{00000000-0008-0000-0F00-0000E000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5" name="正方形/長方形 224">
          <a:extLst>
            <a:ext uri="{FF2B5EF4-FFF2-40B4-BE49-F238E27FC236}">
              <a16:creationId xmlns:a16="http://schemas.microsoft.com/office/drawing/2014/main" id="{00000000-0008-0000-0F00-0000E100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6" name="正方形/長方形 225">
          <a:extLst>
            <a:ext uri="{FF2B5EF4-FFF2-40B4-BE49-F238E27FC236}">
              <a16:creationId xmlns:a16="http://schemas.microsoft.com/office/drawing/2014/main" id="{00000000-0008-0000-0F00-0000E200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4" name="テキスト ボックス 233">
          <a:extLst>
            <a:ext uri="{FF2B5EF4-FFF2-40B4-BE49-F238E27FC236}">
              <a16:creationId xmlns:a16="http://schemas.microsoft.com/office/drawing/2014/main" id="{00000000-0008-0000-0F00-0000EA000000}"/>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7" name="直線コネクタ 236">
          <a:extLst>
            <a:ext uri="{FF2B5EF4-FFF2-40B4-BE49-F238E27FC236}">
              <a16:creationId xmlns:a16="http://schemas.microsoft.com/office/drawing/2014/main" id="{00000000-0008-0000-0F00-0000ED00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9" name="【福祉施設】&#10;一人当たり面積グラフ枠">
          <a:extLst>
            <a:ext uri="{FF2B5EF4-FFF2-40B4-BE49-F238E27FC236}">
              <a16:creationId xmlns:a16="http://schemas.microsoft.com/office/drawing/2014/main" id="{00000000-0008-0000-0F00-0000EF00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96165</xdr:rowOff>
    </xdr:from>
    <xdr:to>
      <xdr:col>54</xdr:col>
      <xdr:colOff>189865</xdr:colOff>
      <xdr:row>86</xdr:row>
      <xdr:rowOff>36271</xdr:rowOff>
    </xdr:to>
    <xdr:cxnSp macro="">
      <xdr:nvCxnSpPr>
        <xdr:cNvPr id="240" name="直線コネクタ 239">
          <a:extLst>
            <a:ext uri="{FF2B5EF4-FFF2-40B4-BE49-F238E27FC236}">
              <a16:creationId xmlns:a16="http://schemas.microsoft.com/office/drawing/2014/main" id="{00000000-0008-0000-0F00-0000F0000000}"/>
            </a:ext>
          </a:extLst>
        </xdr:cNvPr>
        <xdr:cNvCxnSpPr/>
      </xdr:nvCxnSpPr>
      <xdr:spPr>
        <a:xfrm flipV="1">
          <a:off x="9219565" y="13004445"/>
          <a:ext cx="0" cy="1448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41" name="【福祉施設】&#10;一人当たり面積最小値テキスト">
          <a:extLst>
            <a:ext uri="{FF2B5EF4-FFF2-40B4-BE49-F238E27FC236}">
              <a16:creationId xmlns:a16="http://schemas.microsoft.com/office/drawing/2014/main" id="{00000000-0008-0000-0F00-0000F1000000}"/>
            </a:ext>
          </a:extLst>
        </xdr:cNvPr>
        <xdr:cNvSpPr txBox="1"/>
      </xdr:nvSpPr>
      <xdr:spPr>
        <a:xfrm>
          <a:off x="9258300" y="1445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42" name="直線コネクタ 241">
          <a:extLst>
            <a:ext uri="{FF2B5EF4-FFF2-40B4-BE49-F238E27FC236}">
              <a16:creationId xmlns:a16="http://schemas.microsoft.com/office/drawing/2014/main" id="{00000000-0008-0000-0F00-0000F2000000}"/>
            </a:ext>
          </a:extLst>
        </xdr:cNvPr>
        <xdr:cNvCxnSpPr/>
      </xdr:nvCxnSpPr>
      <xdr:spPr>
        <a:xfrm>
          <a:off x="9154160" y="144533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42842</xdr:rowOff>
    </xdr:from>
    <xdr:ext cx="469744" cy="259045"/>
    <xdr:sp macro="" textlink="">
      <xdr:nvSpPr>
        <xdr:cNvPr id="243" name="【福祉施設】&#10;一人当たり面積最大値テキスト">
          <a:extLst>
            <a:ext uri="{FF2B5EF4-FFF2-40B4-BE49-F238E27FC236}">
              <a16:creationId xmlns:a16="http://schemas.microsoft.com/office/drawing/2014/main" id="{00000000-0008-0000-0F00-0000F3000000}"/>
            </a:ext>
          </a:extLst>
        </xdr:cNvPr>
        <xdr:cNvSpPr txBox="1"/>
      </xdr:nvSpPr>
      <xdr:spPr>
        <a:xfrm>
          <a:off x="9258300" y="1278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96165</xdr:rowOff>
    </xdr:from>
    <xdr:to>
      <xdr:col>55</xdr:col>
      <xdr:colOff>88900</xdr:colOff>
      <xdr:row>77</xdr:row>
      <xdr:rowOff>96165</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a:off x="9154160" y="130044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97401</xdr:rowOff>
    </xdr:from>
    <xdr:ext cx="469744" cy="259045"/>
    <xdr:sp macro="" textlink="">
      <xdr:nvSpPr>
        <xdr:cNvPr id="245" name="【福祉施設】&#10;一人当たり面積平均値テキスト">
          <a:extLst>
            <a:ext uri="{FF2B5EF4-FFF2-40B4-BE49-F238E27FC236}">
              <a16:creationId xmlns:a16="http://schemas.microsoft.com/office/drawing/2014/main" id="{00000000-0008-0000-0F00-0000F5000000}"/>
            </a:ext>
          </a:extLst>
        </xdr:cNvPr>
        <xdr:cNvSpPr txBox="1"/>
      </xdr:nvSpPr>
      <xdr:spPr>
        <a:xfrm>
          <a:off x="9258300" y="14179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118974</xdr:rowOff>
    </xdr:from>
    <xdr:to>
      <xdr:col>55</xdr:col>
      <xdr:colOff>50800</xdr:colOff>
      <xdr:row>85</xdr:row>
      <xdr:rowOff>49124</xdr:rowOff>
    </xdr:to>
    <xdr:sp macro="" textlink="">
      <xdr:nvSpPr>
        <xdr:cNvPr id="246" name="フローチャート: 判断 245">
          <a:extLst>
            <a:ext uri="{FF2B5EF4-FFF2-40B4-BE49-F238E27FC236}">
              <a16:creationId xmlns:a16="http://schemas.microsoft.com/office/drawing/2014/main" id="{00000000-0008-0000-0F00-0000F6000000}"/>
            </a:ext>
          </a:extLst>
        </xdr:cNvPr>
        <xdr:cNvSpPr/>
      </xdr:nvSpPr>
      <xdr:spPr>
        <a:xfrm>
          <a:off x="9192260" y="142007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142748</xdr:rowOff>
    </xdr:from>
    <xdr:to>
      <xdr:col>50</xdr:col>
      <xdr:colOff>165100</xdr:colOff>
      <xdr:row>85</xdr:row>
      <xdr:rowOff>72898</xdr:rowOff>
    </xdr:to>
    <xdr:sp macro="" textlink="">
      <xdr:nvSpPr>
        <xdr:cNvPr id="247" name="フローチャート: 判断 246">
          <a:extLst>
            <a:ext uri="{FF2B5EF4-FFF2-40B4-BE49-F238E27FC236}">
              <a16:creationId xmlns:a16="http://schemas.microsoft.com/office/drawing/2014/main" id="{00000000-0008-0000-0F00-0000F7000000}"/>
            </a:ext>
          </a:extLst>
        </xdr:cNvPr>
        <xdr:cNvSpPr/>
      </xdr:nvSpPr>
      <xdr:spPr>
        <a:xfrm>
          <a:off x="8445500" y="142245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156463</xdr:rowOff>
    </xdr:from>
    <xdr:to>
      <xdr:col>46</xdr:col>
      <xdr:colOff>38100</xdr:colOff>
      <xdr:row>85</xdr:row>
      <xdr:rowOff>86613</xdr:rowOff>
    </xdr:to>
    <xdr:sp macro="" textlink="">
      <xdr:nvSpPr>
        <xdr:cNvPr id="248" name="フローチャート: 判断 247">
          <a:extLst>
            <a:ext uri="{FF2B5EF4-FFF2-40B4-BE49-F238E27FC236}">
              <a16:creationId xmlns:a16="http://schemas.microsoft.com/office/drawing/2014/main" id="{00000000-0008-0000-0F00-0000F8000000}"/>
            </a:ext>
          </a:extLst>
        </xdr:cNvPr>
        <xdr:cNvSpPr/>
      </xdr:nvSpPr>
      <xdr:spPr>
        <a:xfrm>
          <a:off x="7670800" y="142382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1930</xdr:rowOff>
    </xdr:from>
    <xdr:to>
      <xdr:col>41</xdr:col>
      <xdr:colOff>101600</xdr:colOff>
      <xdr:row>85</xdr:row>
      <xdr:rowOff>103530</xdr:rowOff>
    </xdr:to>
    <xdr:sp macro="" textlink="">
      <xdr:nvSpPr>
        <xdr:cNvPr id="249" name="フローチャート: 判断 248">
          <a:extLst>
            <a:ext uri="{FF2B5EF4-FFF2-40B4-BE49-F238E27FC236}">
              <a16:creationId xmlns:a16="http://schemas.microsoft.com/office/drawing/2014/main" id="{00000000-0008-0000-0F00-0000F9000000}"/>
            </a:ext>
          </a:extLst>
        </xdr:cNvPr>
        <xdr:cNvSpPr/>
      </xdr:nvSpPr>
      <xdr:spPr>
        <a:xfrm>
          <a:off x="6873240" y="1425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147777</xdr:rowOff>
    </xdr:from>
    <xdr:to>
      <xdr:col>36</xdr:col>
      <xdr:colOff>165100</xdr:colOff>
      <xdr:row>85</xdr:row>
      <xdr:rowOff>77927</xdr:rowOff>
    </xdr:to>
    <xdr:sp macro="" textlink="">
      <xdr:nvSpPr>
        <xdr:cNvPr id="250" name="フローチャート: 判断 249">
          <a:extLst>
            <a:ext uri="{FF2B5EF4-FFF2-40B4-BE49-F238E27FC236}">
              <a16:creationId xmlns:a16="http://schemas.microsoft.com/office/drawing/2014/main" id="{00000000-0008-0000-0F00-0000FA000000}"/>
            </a:ext>
          </a:extLst>
        </xdr:cNvPr>
        <xdr:cNvSpPr/>
      </xdr:nvSpPr>
      <xdr:spPr>
        <a:xfrm>
          <a:off x="6098540" y="142295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F00-0000FB00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00000000-0008-0000-0F00-0000FC00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00000000-0008-0000-0F00-0000FD00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F00-0000FE00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F00-0000FF00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64109</xdr:rowOff>
    </xdr:from>
    <xdr:to>
      <xdr:col>55</xdr:col>
      <xdr:colOff>50800</xdr:colOff>
      <xdr:row>84</xdr:row>
      <xdr:rowOff>165709</xdr:rowOff>
    </xdr:to>
    <xdr:sp macro="" textlink="">
      <xdr:nvSpPr>
        <xdr:cNvPr id="256" name="楕円 255">
          <a:extLst>
            <a:ext uri="{FF2B5EF4-FFF2-40B4-BE49-F238E27FC236}">
              <a16:creationId xmlns:a16="http://schemas.microsoft.com/office/drawing/2014/main" id="{00000000-0008-0000-0F00-000000010000}"/>
            </a:ext>
          </a:extLst>
        </xdr:cNvPr>
        <xdr:cNvSpPr/>
      </xdr:nvSpPr>
      <xdr:spPr>
        <a:xfrm>
          <a:off x="9192260" y="141458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86986</xdr:rowOff>
    </xdr:from>
    <xdr:ext cx="469744" cy="259045"/>
    <xdr:sp macro="" textlink="">
      <xdr:nvSpPr>
        <xdr:cNvPr id="257" name="【福祉施設】&#10;一人当たり面積該当値テキスト">
          <a:extLst>
            <a:ext uri="{FF2B5EF4-FFF2-40B4-BE49-F238E27FC236}">
              <a16:creationId xmlns:a16="http://schemas.microsoft.com/office/drawing/2014/main" id="{00000000-0008-0000-0F00-000001010000}"/>
            </a:ext>
          </a:extLst>
        </xdr:cNvPr>
        <xdr:cNvSpPr txBox="1"/>
      </xdr:nvSpPr>
      <xdr:spPr>
        <a:xfrm>
          <a:off x="9258300" y="1400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70510</xdr:rowOff>
    </xdr:from>
    <xdr:to>
      <xdr:col>50</xdr:col>
      <xdr:colOff>165100</xdr:colOff>
      <xdr:row>85</xdr:row>
      <xdr:rowOff>660</xdr:rowOff>
    </xdr:to>
    <xdr:sp macro="" textlink="">
      <xdr:nvSpPr>
        <xdr:cNvPr id="258" name="楕円 257">
          <a:extLst>
            <a:ext uri="{FF2B5EF4-FFF2-40B4-BE49-F238E27FC236}">
              <a16:creationId xmlns:a16="http://schemas.microsoft.com/office/drawing/2014/main" id="{00000000-0008-0000-0F00-000002010000}"/>
            </a:ext>
          </a:extLst>
        </xdr:cNvPr>
        <xdr:cNvSpPr/>
      </xdr:nvSpPr>
      <xdr:spPr>
        <a:xfrm>
          <a:off x="8445500" y="14152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114909</xdr:rowOff>
    </xdr:from>
    <xdr:to>
      <xdr:col>55</xdr:col>
      <xdr:colOff>0</xdr:colOff>
      <xdr:row>84</xdr:row>
      <xdr:rowOff>121310</xdr:rowOff>
    </xdr:to>
    <xdr:cxnSp macro="">
      <xdr:nvCxnSpPr>
        <xdr:cNvPr id="259" name="直線コネクタ 258">
          <a:extLst>
            <a:ext uri="{FF2B5EF4-FFF2-40B4-BE49-F238E27FC236}">
              <a16:creationId xmlns:a16="http://schemas.microsoft.com/office/drawing/2014/main" id="{00000000-0008-0000-0F00-000003010000}"/>
            </a:ext>
          </a:extLst>
        </xdr:cNvPr>
        <xdr:cNvCxnSpPr/>
      </xdr:nvCxnSpPr>
      <xdr:spPr>
        <a:xfrm flipV="1">
          <a:off x="8496300" y="14196669"/>
          <a:ext cx="7239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76454</xdr:rowOff>
    </xdr:from>
    <xdr:to>
      <xdr:col>46</xdr:col>
      <xdr:colOff>38100</xdr:colOff>
      <xdr:row>85</xdr:row>
      <xdr:rowOff>6604</xdr:rowOff>
    </xdr:to>
    <xdr:sp macro="" textlink="">
      <xdr:nvSpPr>
        <xdr:cNvPr id="260" name="楕円 259">
          <a:extLst>
            <a:ext uri="{FF2B5EF4-FFF2-40B4-BE49-F238E27FC236}">
              <a16:creationId xmlns:a16="http://schemas.microsoft.com/office/drawing/2014/main" id="{00000000-0008-0000-0F00-000004010000}"/>
            </a:ext>
          </a:extLst>
        </xdr:cNvPr>
        <xdr:cNvSpPr/>
      </xdr:nvSpPr>
      <xdr:spPr>
        <a:xfrm>
          <a:off x="7670800" y="141582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121310</xdr:rowOff>
    </xdr:from>
    <xdr:to>
      <xdr:col>50</xdr:col>
      <xdr:colOff>114300</xdr:colOff>
      <xdr:row>84</xdr:row>
      <xdr:rowOff>127254</xdr:rowOff>
    </xdr:to>
    <xdr:cxnSp macro="">
      <xdr:nvCxnSpPr>
        <xdr:cNvPr id="261" name="直線コネクタ 260">
          <a:extLst>
            <a:ext uri="{FF2B5EF4-FFF2-40B4-BE49-F238E27FC236}">
              <a16:creationId xmlns:a16="http://schemas.microsoft.com/office/drawing/2014/main" id="{00000000-0008-0000-0F00-000005010000}"/>
            </a:ext>
          </a:extLst>
        </xdr:cNvPr>
        <xdr:cNvCxnSpPr/>
      </xdr:nvCxnSpPr>
      <xdr:spPr>
        <a:xfrm flipV="1">
          <a:off x="7713980" y="14203070"/>
          <a:ext cx="78232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82398</xdr:rowOff>
    </xdr:from>
    <xdr:to>
      <xdr:col>41</xdr:col>
      <xdr:colOff>101600</xdr:colOff>
      <xdr:row>85</xdr:row>
      <xdr:rowOff>12548</xdr:rowOff>
    </xdr:to>
    <xdr:sp macro="" textlink="">
      <xdr:nvSpPr>
        <xdr:cNvPr id="262" name="楕円 261">
          <a:extLst>
            <a:ext uri="{FF2B5EF4-FFF2-40B4-BE49-F238E27FC236}">
              <a16:creationId xmlns:a16="http://schemas.microsoft.com/office/drawing/2014/main" id="{00000000-0008-0000-0F00-000006010000}"/>
            </a:ext>
          </a:extLst>
        </xdr:cNvPr>
        <xdr:cNvSpPr/>
      </xdr:nvSpPr>
      <xdr:spPr>
        <a:xfrm>
          <a:off x="6873240" y="141641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127254</xdr:rowOff>
    </xdr:from>
    <xdr:to>
      <xdr:col>45</xdr:col>
      <xdr:colOff>177800</xdr:colOff>
      <xdr:row>84</xdr:row>
      <xdr:rowOff>133198</xdr:rowOff>
    </xdr:to>
    <xdr:cxnSp macro="">
      <xdr:nvCxnSpPr>
        <xdr:cNvPr id="263" name="直線コネクタ 262">
          <a:extLst>
            <a:ext uri="{FF2B5EF4-FFF2-40B4-BE49-F238E27FC236}">
              <a16:creationId xmlns:a16="http://schemas.microsoft.com/office/drawing/2014/main" id="{00000000-0008-0000-0F00-000007010000}"/>
            </a:ext>
          </a:extLst>
        </xdr:cNvPr>
        <xdr:cNvCxnSpPr/>
      </xdr:nvCxnSpPr>
      <xdr:spPr>
        <a:xfrm flipV="1">
          <a:off x="6924040" y="14209014"/>
          <a:ext cx="78994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155093</xdr:rowOff>
    </xdr:from>
    <xdr:to>
      <xdr:col>36</xdr:col>
      <xdr:colOff>165100</xdr:colOff>
      <xdr:row>84</xdr:row>
      <xdr:rowOff>85243</xdr:rowOff>
    </xdr:to>
    <xdr:sp macro="" textlink="">
      <xdr:nvSpPr>
        <xdr:cNvPr id="264" name="楕円 263">
          <a:extLst>
            <a:ext uri="{FF2B5EF4-FFF2-40B4-BE49-F238E27FC236}">
              <a16:creationId xmlns:a16="http://schemas.microsoft.com/office/drawing/2014/main" id="{00000000-0008-0000-0F00-000008010000}"/>
            </a:ext>
          </a:extLst>
        </xdr:cNvPr>
        <xdr:cNvSpPr/>
      </xdr:nvSpPr>
      <xdr:spPr>
        <a:xfrm>
          <a:off x="6098540" y="140692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34443</xdr:rowOff>
    </xdr:from>
    <xdr:to>
      <xdr:col>41</xdr:col>
      <xdr:colOff>50800</xdr:colOff>
      <xdr:row>84</xdr:row>
      <xdr:rowOff>133198</xdr:rowOff>
    </xdr:to>
    <xdr:cxnSp macro="">
      <xdr:nvCxnSpPr>
        <xdr:cNvPr id="265" name="直線コネクタ 264">
          <a:extLst>
            <a:ext uri="{FF2B5EF4-FFF2-40B4-BE49-F238E27FC236}">
              <a16:creationId xmlns:a16="http://schemas.microsoft.com/office/drawing/2014/main" id="{00000000-0008-0000-0F00-000009010000}"/>
            </a:ext>
          </a:extLst>
        </xdr:cNvPr>
        <xdr:cNvCxnSpPr/>
      </xdr:nvCxnSpPr>
      <xdr:spPr>
        <a:xfrm>
          <a:off x="6149340" y="14116203"/>
          <a:ext cx="774700" cy="9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64025</xdr:rowOff>
    </xdr:from>
    <xdr:ext cx="469744" cy="259045"/>
    <xdr:sp macro="" textlink="">
      <xdr:nvSpPr>
        <xdr:cNvPr id="266" name="n_1aveValue【福祉施設】&#10;一人当たり面積">
          <a:extLst>
            <a:ext uri="{FF2B5EF4-FFF2-40B4-BE49-F238E27FC236}">
              <a16:creationId xmlns:a16="http://schemas.microsoft.com/office/drawing/2014/main" id="{00000000-0008-0000-0F00-00000A010000}"/>
            </a:ext>
          </a:extLst>
        </xdr:cNvPr>
        <xdr:cNvSpPr txBox="1"/>
      </xdr:nvSpPr>
      <xdr:spPr>
        <a:xfrm>
          <a:off x="8271587" y="14313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77740</xdr:rowOff>
    </xdr:from>
    <xdr:ext cx="469744" cy="259045"/>
    <xdr:sp macro="" textlink="">
      <xdr:nvSpPr>
        <xdr:cNvPr id="267" name="n_2aveValue【福祉施設】&#10;一人当たり面積">
          <a:extLst>
            <a:ext uri="{FF2B5EF4-FFF2-40B4-BE49-F238E27FC236}">
              <a16:creationId xmlns:a16="http://schemas.microsoft.com/office/drawing/2014/main" id="{00000000-0008-0000-0F00-00000B010000}"/>
            </a:ext>
          </a:extLst>
        </xdr:cNvPr>
        <xdr:cNvSpPr txBox="1"/>
      </xdr:nvSpPr>
      <xdr:spPr>
        <a:xfrm>
          <a:off x="7509587" y="14327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94657</xdr:rowOff>
    </xdr:from>
    <xdr:ext cx="469744" cy="259045"/>
    <xdr:sp macro="" textlink="">
      <xdr:nvSpPr>
        <xdr:cNvPr id="268" name="n_3aveValue【福祉施設】&#10;一人当たり面積">
          <a:extLst>
            <a:ext uri="{FF2B5EF4-FFF2-40B4-BE49-F238E27FC236}">
              <a16:creationId xmlns:a16="http://schemas.microsoft.com/office/drawing/2014/main" id="{00000000-0008-0000-0F00-00000C010000}"/>
            </a:ext>
          </a:extLst>
        </xdr:cNvPr>
        <xdr:cNvSpPr txBox="1"/>
      </xdr:nvSpPr>
      <xdr:spPr>
        <a:xfrm>
          <a:off x="6712027" y="1434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69054</xdr:rowOff>
    </xdr:from>
    <xdr:ext cx="469744" cy="259045"/>
    <xdr:sp macro="" textlink="">
      <xdr:nvSpPr>
        <xdr:cNvPr id="269" name="n_4aveValue【福祉施設】&#10;一人当たり面積">
          <a:extLst>
            <a:ext uri="{FF2B5EF4-FFF2-40B4-BE49-F238E27FC236}">
              <a16:creationId xmlns:a16="http://schemas.microsoft.com/office/drawing/2014/main" id="{00000000-0008-0000-0F00-00000D010000}"/>
            </a:ext>
          </a:extLst>
        </xdr:cNvPr>
        <xdr:cNvSpPr txBox="1"/>
      </xdr:nvSpPr>
      <xdr:spPr>
        <a:xfrm>
          <a:off x="5937327" y="14318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17187</xdr:rowOff>
    </xdr:from>
    <xdr:ext cx="469744" cy="259045"/>
    <xdr:sp macro="" textlink="">
      <xdr:nvSpPr>
        <xdr:cNvPr id="270" name="n_1mainValue【福祉施設】&#10;一人当たり面積">
          <a:extLst>
            <a:ext uri="{FF2B5EF4-FFF2-40B4-BE49-F238E27FC236}">
              <a16:creationId xmlns:a16="http://schemas.microsoft.com/office/drawing/2014/main" id="{00000000-0008-0000-0F00-00000E010000}"/>
            </a:ext>
          </a:extLst>
        </xdr:cNvPr>
        <xdr:cNvSpPr txBox="1"/>
      </xdr:nvSpPr>
      <xdr:spPr>
        <a:xfrm>
          <a:off x="8271587" y="1393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23131</xdr:rowOff>
    </xdr:from>
    <xdr:ext cx="469744" cy="259045"/>
    <xdr:sp macro="" textlink="">
      <xdr:nvSpPr>
        <xdr:cNvPr id="271" name="n_2mainValue【福祉施設】&#10;一人当たり面積">
          <a:extLst>
            <a:ext uri="{FF2B5EF4-FFF2-40B4-BE49-F238E27FC236}">
              <a16:creationId xmlns:a16="http://schemas.microsoft.com/office/drawing/2014/main" id="{00000000-0008-0000-0F00-00000F010000}"/>
            </a:ext>
          </a:extLst>
        </xdr:cNvPr>
        <xdr:cNvSpPr txBox="1"/>
      </xdr:nvSpPr>
      <xdr:spPr>
        <a:xfrm>
          <a:off x="7509587" y="1393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29075</xdr:rowOff>
    </xdr:from>
    <xdr:ext cx="469744" cy="259045"/>
    <xdr:sp macro="" textlink="">
      <xdr:nvSpPr>
        <xdr:cNvPr id="272" name="n_3mainValue【福祉施設】&#10;一人当たり面積">
          <a:extLst>
            <a:ext uri="{FF2B5EF4-FFF2-40B4-BE49-F238E27FC236}">
              <a16:creationId xmlns:a16="http://schemas.microsoft.com/office/drawing/2014/main" id="{00000000-0008-0000-0F00-000010010000}"/>
            </a:ext>
          </a:extLst>
        </xdr:cNvPr>
        <xdr:cNvSpPr txBox="1"/>
      </xdr:nvSpPr>
      <xdr:spPr>
        <a:xfrm>
          <a:off x="6712027" y="1394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101770</xdr:rowOff>
    </xdr:from>
    <xdr:ext cx="469744" cy="259045"/>
    <xdr:sp macro="" textlink="">
      <xdr:nvSpPr>
        <xdr:cNvPr id="273" name="n_4mainValue【福祉施設】&#10;一人当たり面積">
          <a:extLst>
            <a:ext uri="{FF2B5EF4-FFF2-40B4-BE49-F238E27FC236}">
              <a16:creationId xmlns:a16="http://schemas.microsoft.com/office/drawing/2014/main" id="{00000000-0008-0000-0F00-000011010000}"/>
            </a:ext>
          </a:extLst>
        </xdr:cNvPr>
        <xdr:cNvSpPr txBox="1"/>
      </xdr:nvSpPr>
      <xdr:spPr>
        <a:xfrm>
          <a:off x="5937327" y="1384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9" name="正方形/長方形 288">
          <a:extLst>
            <a:ext uri="{FF2B5EF4-FFF2-40B4-BE49-F238E27FC236}">
              <a16:creationId xmlns:a16="http://schemas.microsoft.com/office/drawing/2014/main" id="{00000000-0008-0000-0F00-000021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0" name="正方形/長方形 289">
          <a:extLst>
            <a:ext uri="{FF2B5EF4-FFF2-40B4-BE49-F238E27FC236}">
              <a16:creationId xmlns:a16="http://schemas.microsoft.com/office/drawing/2014/main" id="{00000000-0008-0000-0F00-000022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1" name="正方形/長方形 290">
          <a:extLst>
            <a:ext uri="{FF2B5EF4-FFF2-40B4-BE49-F238E27FC236}">
              <a16:creationId xmlns:a16="http://schemas.microsoft.com/office/drawing/2014/main" id="{00000000-0008-0000-0F00-000023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2" name="正方形/長方形 291">
          <a:extLst>
            <a:ext uri="{FF2B5EF4-FFF2-40B4-BE49-F238E27FC236}">
              <a16:creationId xmlns:a16="http://schemas.microsoft.com/office/drawing/2014/main" id="{00000000-0008-0000-0F00-000024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3" name="正方形/長方形 292">
          <a:extLst>
            <a:ext uri="{FF2B5EF4-FFF2-40B4-BE49-F238E27FC236}">
              <a16:creationId xmlns:a16="http://schemas.microsoft.com/office/drawing/2014/main" id="{00000000-0008-0000-0F00-000025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4" name="正方形/長方形 293">
          <a:extLst>
            <a:ext uri="{FF2B5EF4-FFF2-40B4-BE49-F238E27FC236}">
              <a16:creationId xmlns:a16="http://schemas.microsoft.com/office/drawing/2014/main" id="{00000000-0008-0000-0F00-000026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5" name="正方形/長方形 294">
          <a:extLst>
            <a:ext uri="{FF2B5EF4-FFF2-40B4-BE49-F238E27FC236}">
              <a16:creationId xmlns:a16="http://schemas.microsoft.com/office/drawing/2014/main" id="{00000000-0008-0000-0F00-000027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6" name="正方形/長方形 295">
          <a:extLst>
            <a:ext uri="{FF2B5EF4-FFF2-40B4-BE49-F238E27FC236}">
              <a16:creationId xmlns:a16="http://schemas.microsoft.com/office/drawing/2014/main" id="{00000000-0008-0000-0F00-000028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7" name="正方形/長方形 296">
          <a:extLst>
            <a:ext uri="{FF2B5EF4-FFF2-40B4-BE49-F238E27FC236}">
              <a16:creationId xmlns:a16="http://schemas.microsoft.com/office/drawing/2014/main" id="{00000000-0008-0000-0F00-000029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8" name="テキスト ボックス 307">
          <a:extLst>
            <a:ext uri="{FF2B5EF4-FFF2-40B4-BE49-F238E27FC236}">
              <a16:creationId xmlns:a16="http://schemas.microsoft.com/office/drawing/2014/main" id="{00000000-0008-0000-0F00-00003401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0" name="テキスト ボックス 309">
          <a:extLst>
            <a:ext uri="{FF2B5EF4-FFF2-40B4-BE49-F238E27FC236}">
              <a16:creationId xmlns:a16="http://schemas.microsoft.com/office/drawing/2014/main" id="{00000000-0008-0000-0F00-00003601000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2" name="テキスト ボックス 311">
          <a:extLst>
            <a:ext uri="{FF2B5EF4-FFF2-40B4-BE49-F238E27FC236}">
              <a16:creationId xmlns:a16="http://schemas.microsoft.com/office/drawing/2014/main" id="{00000000-0008-0000-0F00-00003801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3" name="【一般廃棄物処理施設】&#10;有形固定資産減価償却率グラフ枠">
          <a:extLst>
            <a:ext uri="{FF2B5EF4-FFF2-40B4-BE49-F238E27FC236}">
              <a16:creationId xmlns:a16="http://schemas.microsoft.com/office/drawing/2014/main" id="{00000000-0008-0000-0F00-000039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154305</xdr:rowOff>
    </xdr:from>
    <xdr:to>
      <xdr:col>85</xdr:col>
      <xdr:colOff>126364</xdr:colOff>
      <xdr:row>41</xdr:row>
      <xdr:rowOff>102870</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flipV="1">
          <a:off x="14375764" y="551878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106697</xdr:rowOff>
    </xdr:from>
    <xdr:ext cx="405111" cy="259045"/>
    <xdr:sp macro="" textlink="">
      <xdr:nvSpPr>
        <xdr:cNvPr id="315" name="【一般廃棄物処理施設】&#10;有形固定資産減価償却率最小値テキスト">
          <a:extLst>
            <a:ext uri="{FF2B5EF4-FFF2-40B4-BE49-F238E27FC236}">
              <a16:creationId xmlns:a16="http://schemas.microsoft.com/office/drawing/2014/main" id="{00000000-0008-0000-0F00-00003B010000}"/>
            </a:ext>
          </a:extLst>
        </xdr:cNvPr>
        <xdr:cNvSpPr txBox="1"/>
      </xdr:nvSpPr>
      <xdr:spPr>
        <a:xfrm>
          <a:off x="14414500" y="697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102870</xdr:rowOff>
    </xdr:from>
    <xdr:to>
      <xdr:col>86</xdr:col>
      <xdr:colOff>25400</xdr:colOff>
      <xdr:row>41</xdr:row>
      <xdr:rowOff>102870</xdr:rowOff>
    </xdr:to>
    <xdr:cxnSp macro="">
      <xdr:nvCxnSpPr>
        <xdr:cNvPr id="316" name="直線コネクタ 315">
          <a:extLst>
            <a:ext uri="{FF2B5EF4-FFF2-40B4-BE49-F238E27FC236}">
              <a16:creationId xmlns:a16="http://schemas.microsoft.com/office/drawing/2014/main" id="{00000000-0008-0000-0F00-00003C010000}"/>
            </a:ext>
          </a:extLst>
        </xdr:cNvPr>
        <xdr:cNvCxnSpPr/>
      </xdr:nvCxnSpPr>
      <xdr:spPr>
        <a:xfrm>
          <a:off x="14287500" y="6976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100982</xdr:rowOff>
    </xdr:from>
    <xdr:ext cx="405111" cy="259045"/>
    <xdr:sp macro="" textlink="">
      <xdr:nvSpPr>
        <xdr:cNvPr id="317" name="【一般廃棄物処理施設】&#10;有形固定資産減価償却率最大値テキスト">
          <a:extLst>
            <a:ext uri="{FF2B5EF4-FFF2-40B4-BE49-F238E27FC236}">
              <a16:creationId xmlns:a16="http://schemas.microsoft.com/office/drawing/2014/main" id="{00000000-0008-0000-0F00-00003D010000}"/>
            </a:ext>
          </a:extLst>
        </xdr:cNvPr>
        <xdr:cNvSpPr txBox="1"/>
      </xdr:nvSpPr>
      <xdr:spPr>
        <a:xfrm>
          <a:off x="14414500" y="5297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154305</xdr:rowOff>
    </xdr:from>
    <xdr:to>
      <xdr:col>86</xdr:col>
      <xdr:colOff>25400</xdr:colOff>
      <xdr:row>32</xdr:row>
      <xdr:rowOff>154305</xdr:rowOff>
    </xdr:to>
    <xdr:cxnSp macro="">
      <xdr:nvCxnSpPr>
        <xdr:cNvPr id="318" name="直線コネクタ 317">
          <a:extLst>
            <a:ext uri="{FF2B5EF4-FFF2-40B4-BE49-F238E27FC236}">
              <a16:creationId xmlns:a16="http://schemas.microsoft.com/office/drawing/2014/main" id="{00000000-0008-0000-0F00-00003E010000}"/>
            </a:ext>
          </a:extLst>
        </xdr:cNvPr>
        <xdr:cNvCxnSpPr/>
      </xdr:nvCxnSpPr>
      <xdr:spPr>
        <a:xfrm>
          <a:off x="14287500" y="55187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67327</xdr:rowOff>
    </xdr:from>
    <xdr:ext cx="405111" cy="259045"/>
    <xdr:sp macro="" textlink="">
      <xdr:nvSpPr>
        <xdr:cNvPr id="319" name="【一般廃棄物処理施設】&#10;有形固定資産減価償却率平均値テキスト">
          <a:extLst>
            <a:ext uri="{FF2B5EF4-FFF2-40B4-BE49-F238E27FC236}">
              <a16:creationId xmlns:a16="http://schemas.microsoft.com/office/drawing/2014/main" id="{00000000-0008-0000-0F00-00003F010000}"/>
            </a:ext>
          </a:extLst>
        </xdr:cNvPr>
        <xdr:cNvSpPr txBox="1"/>
      </xdr:nvSpPr>
      <xdr:spPr>
        <a:xfrm>
          <a:off x="14414500" y="6102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320" name="フローチャート: 判断 319">
          <a:extLst>
            <a:ext uri="{FF2B5EF4-FFF2-40B4-BE49-F238E27FC236}">
              <a16:creationId xmlns:a16="http://schemas.microsoft.com/office/drawing/2014/main" id="{00000000-0008-0000-0F00-000040010000}"/>
            </a:ext>
          </a:extLst>
        </xdr:cNvPr>
        <xdr:cNvSpPr/>
      </xdr:nvSpPr>
      <xdr:spPr>
        <a:xfrm>
          <a:off x="14325600" y="624713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321" name="フローチャート: 判断 320">
          <a:extLst>
            <a:ext uri="{FF2B5EF4-FFF2-40B4-BE49-F238E27FC236}">
              <a16:creationId xmlns:a16="http://schemas.microsoft.com/office/drawing/2014/main" id="{00000000-0008-0000-0F00-000041010000}"/>
            </a:ext>
          </a:extLst>
        </xdr:cNvPr>
        <xdr:cNvSpPr/>
      </xdr:nvSpPr>
      <xdr:spPr>
        <a:xfrm>
          <a:off x="1357884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322" name="フローチャート: 判断 321">
          <a:extLst>
            <a:ext uri="{FF2B5EF4-FFF2-40B4-BE49-F238E27FC236}">
              <a16:creationId xmlns:a16="http://schemas.microsoft.com/office/drawing/2014/main" id="{00000000-0008-0000-0F00-000042010000}"/>
            </a:ext>
          </a:extLst>
        </xdr:cNvPr>
        <xdr:cNvSpPr/>
      </xdr:nvSpPr>
      <xdr:spPr>
        <a:xfrm>
          <a:off x="12804140" y="6296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323" name="フローチャート: 判断 322">
          <a:extLst>
            <a:ext uri="{FF2B5EF4-FFF2-40B4-BE49-F238E27FC236}">
              <a16:creationId xmlns:a16="http://schemas.microsoft.com/office/drawing/2014/main" id="{00000000-0008-0000-0F00-000043010000}"/>
            </a:ext>
          </a:extLst>
        </xdr:cNvPr>
        <xdr:cNvSpPr/>
      </xdr:nvSpPr>
      <xdr:spPr>
        <a:xfrm>
          <a:off x="12029440" y="62299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156845</xdr:rowOff>
    </xdr:from>
    <xdr:to>
      <xdr:col>67</xdr:col>
      <xdr:colOff>101600</xdr:colOff>
      <xdr:row>37</xdr:row>
      <xdr:rowOff>86995</xdr:rowOff>
    </xdr:to>
    <xdr:sp macro="" textlink="">
      <xdr:nvSpPr>
        <xdr:cNvPr id="324" name="フローチャート: 判断 323">
          <a:extLst>
            <a:ext uri="{FF2B5EF4-FFF2-40B4-BE49-F238E27FC236}">
              <a16:creationId xmlns:a16="http://schemas.microsoft.com/office/drawing/2014/main" id="{00000000-0008-0000-0F00-000044010000}"/>
            </a:ext>
          </a:extLst>
        </xdr:cNvPr>
        <xdr:cNvSpPr/>
      </xdr:nvSpPr>
      <xdr:spPr>
        <a:xfrm>
          <a:off x="11231880" y="6191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5" name="テキスト ボックス 324">
          <a:extLst>
            <a:ext uri="{FF2B5EF4-FFF2-40B4-BE49-F238E27FC236}">
              <a16:creationId xmlns:a16="http://schemas.microsoft.com/office/drawing/2014/main" id="{00000000-0008-0000-0F00-000045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00000000-0008-0000-0F00-000047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25400</xdr:rowOff>
    </xdr:from>
    <xdr:to>
      <xdr:col>85</xdr:col>
      <xdr:colOff>177800</xdr:colOff>
      <xdr:row>39</xdr:row>
      <xdr:rowOff>127000</xdr:rowOff>
    </xdr:to>
    <xdr:sp macro="" textlink="">
      <xdr:nvSpPr>
        <xdr:cNvPr id="330" name="楕円 329">
          <a:extLst>
            <a:ext uri="{FF2B5EF4-FFF2-40B4-BE49-F238E27FC236}">
              <a16:creationId xmlns:a16="http://schemas.microsoft.com/office/drawing/2014/main" id="{00000000-0008-0000-0F00-00004A010000}"/>
            </a:ext>
          </a:extLst>
        </xdr:cNvPr>
        <xdr:cNvSpPr/>
      </xdr:nvSpPr>
      <xdr:spPr>
        <a:xfrm>
          <a:off x="14325600" y="656336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3827</xdr:rowOff>
    </xdr:from>
    <xdr:ext cx="405111" cy="259045"/>
    <xdr:sp macro="" textlink="">
      <xdr:nvSpPr>
        <xdr:cNvPr id="331" name="【一般廃棄物処理施設】&#10;有形固定資産減価償却率該当値テキスト">
          <a:extLst>
            <a:ext uri="{FF2B5EF4-FFF2-40B4-BE49-F238E27FC236}">
              <a16:creationId xmlns:a16="http://schemas.microsoft.com/office/drawing/2014/main" id="{00000000-0008-0000-0F00-00004B010000}"/>
            </a:ext>
          </a:extLst>
        </xdr:cNvPr>
        <xdr:cNvSpPr txBox="1"/>
      </xdr:nvSpPr>
      <xdr:spPr>
        <a:xfrm>
          <a:off x="14414500"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145415</xdr:rowOff>
    </xdr:from>
    <xdr:to>
      <xdr:col>81</xdr:col>
      <xdr:colOff>101600</xdr:colOff>
      <xdr:row>39</xdr:row>
      <xdr:rowOff>75565</xdr:rowOff>
    </xdr:to>
    <xdr:sp macro="" textlink="">
      <xdr:nvSpPr>
        <xdr:cNvPr id="332" name="楕円 331">
          <a:extLst>
            <a:ext uri="{FF2B5EF4-FFF2-40B4-BE49-F238E27FC236}">
              <a16:creationId xmlns:a16="http://schemas.microsoft.com/office/drawing/2014/main" id="{00000000-0008-0000-0F00-00004C010000}"/>
            </a:ext>
          </a:extLst>
        </xdr:cNvPr>
        <xdr:cNvSpPr/>
      </xdr:nvSpPr>
      <xdr:spPr>
        <a:xfrm>
          <a:off x="13578840" y="65157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24765</xdr:rowOff>
    </xdr:from>
    <xdr:to>
      <xdr:col>85</xdr:col>
      <xdr:colOff>127000</xdr:colOff>
      <xdr:row>39</xdr:row>
      <xdr:rowOff>76200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13629640" y="6562725"/>
          <a:ext cx="74676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99695</xdr:rowOff>
    </xdr:from>
    <xdr:to>
      <xdr:col>76</xdr:col>
      <xdr:colOff>165100</xdr:colOff>
      <xdr:row>39</xdr:row>
      <xdr:rowOff>29845</xdr:rowOff>
    </xdr:to>
    <xdr:sp macro="" textlink="">
      <xdr:nvSpPr>
        <xdr:cNvPr id="334" name="楕円 333">
          <a:extLst>
            <a:ext uri="{FF2B5EF4-FFF2-40B4-BE49-F238E27FC236}">
              <a16:creationId xmlns:a16="http://schemas.microsoft.com/office/drawing/2014/main" id="{00000000-0008-0000-0F00-00004E010000}"/>
            </a:ext>
          </a:extLst>
        </xdr:cNvPr>
        <xdr:cNvSpPr/>
      </xdr:nvSpPr>
      <xdr:spPr>
        <a:xfrm>
          <a:off x="12804140" y="6470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150495</xdr:rowOff>
    </xdr:from>
    <xdr:to>
      <xdr:col>81</xdr:col>
      <xdr:colOff>50800</xdr:colOff>
      <xdr:row>39</xdr:row>
      <xdr:rowOff>24765</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12854940" y="6520815"/>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118745</xdr:rowOff>
    </xdr:from>
    <xdr:to>
      <xdr:col>72</xdr:col>
      <xdr:colOff>38100</xdr:colOff>
      <xdr:row>39</xdr:row>
      <xdr:rowOff>48895</xdr:rowOff>
    </xdr:to>
    <xdr:sp macro="" textlink="">
      <xdr:nvSpPr>
        <xdr:cNvPr id="336" name="楕円 335">
          <a:extLst>
            <a:ext uri="{FF2B5EF4-FFF2-40B4-BE49-F238E27FC236}">
              <a16:creationId xmlns:a16="http://schemas.microsoft.com/office/drawing/2014/main" id="{00000000-0008-0000-0F00-000050010000}"/>
            </a:ext>
          </a:extLst>
        </xdr:cNvPr>
        <xdr:cNvSpPr/>
      </xdr:nvSpPr>
      <xdr:spPr>
        <a:xfrm>
          <a:off x="12029440" y="64890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150495</xdr:rowOff>
    </xdr:from>
    <xdr:to>
      <xdr:col>76</xdr:col>
      <xdr:colOff>114300</xdr:colOff>
      <xdr:row>38</xdr:row>
      <xdr:rowOff>169545</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flipV="1">
          <a:off x="12072620" y="6520815"/>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109220</xdr:rowOff>
    </xdr:from>
    <xdr:to>
      <xdr:col>67</xdr:col>
      <xdr:colOff>101600</xdr:colOff>
      <xdr:row>39</xdr:row>
      <xdr:rowOff>39370</xdr:rowOff>
    </xdr:to>
    <xdr:sp macro="" textlink="">
      <xdr:nvSpPr>
        <xdr:cNvPr id="338" name="楕円 337">
          <a:extLst>
            <a:ext uri="{FF2B5EF4-FFF2-40B4-BE49-F238E27FC236}">
              <a16:creationId xmlns:a16="http://schemas.microsoft.com/office/drawing/2014/main" id="{00000000-0008-0000-0F00-000052010000}"/>
            </a:ext>
          </a:extLst>
        </xdr:cNvPr>
        <xdr:cNvSpPr/>
      </xdr:nvSpPr>
      <xdr:spPr>
        <a:xfrm>
          <a:off x="11231880" y="6479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160020</xdr:rowOff>
    </xdr:from>
    <xdr:to>
      <xdr:col>71</xdr:col>
      <xdr:colOff>177800</xdr:colOff>
      <xdr:row>38</xdr:row>
      <xdr:rowOff>169545</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11282680" y="6530340"/>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168292</xdr:rowOff>
    </xdr:from>
    <xdr:ext cx="405111" cy="259045"/>
    <xdr:sp macro="" textlink="">
      <xdr:nvSpPr>
        <xdr:cNvPr id="340" name="n_1aveValue【一般廃棄物処理施設】&#10;有形固定資産減価償却率">
          <a:extLst>
            <a:ext uri="{FF2B5EF4-FFF2-40B4-BE49-F238E27FC236}">
              <a16:creationId xmlns:a16="http://schemas.microsoft.com/office/drawing/2014/main" id="{00000000-0008-0000-0F00-000054010000}"/>
            </a:ext>
          </a:extLst>
        </xdr:cNvPr>
        <xdr:cNvSpPr txBox="1"/>
      </xdr:nvSpPr>
      <xdr:spPr>
        <a:xfrm>
          <a:off x="134372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40657</xdr:rowOff>
    </xdr:from>
    <xdr:ext cx="405111" cy="259045"/>
    <xdr:sp macro="" textlink="">
      <xdr:nvSpPr>
        <xdr:cNvPr id="341" name="n_2aveValue【一般廃棄物処理施設】&#10;有形固定資産減価償却率">
          <a:extLst>
            <a:ext uri="{FF2B5EF4-FFF2-40B4-BE49-F238E27FC236}">
              <a16:creationId xmlns:a16="http://schemas.microsoft.com/office/drawing/2014/main" id="{00000000-0008-0000-0F00-000055010000}"/>
            </a:ext>
          </a:extLst>
        </xdr:cNvPr>
        <xdr:cNvSpPr txBox="1"/>
      </xdr:nvSpPr>
      <xdr:spPr>
        <a:xfrm>
          <a:off x="126752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145432</xdr:rowOff>
    </xdr:from>
    <xdr:ext cx="405111" cy="259045"/>
    <xdr:sp macro="" textlink="">
      <xdr:nvSpPr>
        <xdr:cNvPr id="342" name="n_3aveValue【一般廃棄物処理施設】&#10;有形固定資産減価償却率">
          <a:extLst>
            <a:ext uri="{FF2B5EF4-FFF2-40B4-BE49-F238E27FC236}">
              <a16:creationId xmlns:a16="http://schemas.microsoft.com/office/drawing/2014/main" id="{00000000-0008-0000-0F00-000056010000}"/>
            </a:ext>
          </a:extLst>
        </xdr:cNvPr>
        <xdr:cNvSpPr txBox="1"/>
      </xdr:nvSpPr>
      <xdr:spPr>
        <a:xfrm>
          <a:off x="11900544" y="60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103522</xdr:rowOff>
    </xdr:from>
    <xdr:ext cx="405111" cy="259045"/>
    <xdr:sp macro="" textlink="">
      <xdr:nvSpPr>
        <xdr:cNvPr id="343" name="n_4aveValue【一般廃棄物処理施設】&#10;有形固定資産減価償却率">
          <a:extLst>
            <a:ext uri="{FF2B5EF4-FFF2-40B4-BE49-F238E27FC236}">
              <a16:creationId xmlns:a16="http://schemas.microsoft.com/office/drawing/2014/main" id="{00000000-0008-0000-0F00-000057010000}"/>
            </a:ext>
          </a:extLst>
        </xdr:cNvPr>
        <xdr:cNvSpPr txBox="1"/>
      </xdr:nvSpPr>
      <xdr:spPr>
        <a:xfrm>
          <a:off x="1110298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66692</xdr:rowOff>
    </xdr:from>
    <xdr:ext cx="405111" cy="259045"/>
    <xdr:sp macro="" textlink="">
      <xdr:nvSpPr>
        <xdr:cNvPr id="344" name="n_1mainValue【一般廃棄物処理施設】&#10;有形固定資産減価償却率">
          <a:extLst>
            <a:ext uri="{FF2B5EF4-FFF2-40B4-BE49-F238E27FC236}">
              <a16:creationId xmlns:a16="http://schemas.microsoft.com/office/drawing/2014/main" id="{00000000-0008-0000-0F00-000058010000}"/>
            </a:ext>
          </a:extLst>
        </xdr:cNvPr>
        <xdr:cNvSpPr txBox="1"/>
      </xdr:nvSpPr>
      <xdr:spPr>
        <a:xfrm>
          <a:off x="134372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20972</xdr:rowOff>
    </xdr:from>
    <xdr:ext cx="405111" cy="259045"/>
    <xdr:sp macro="" textlink="">
      <xdr:nvSpPr>
        <xdr:cNvPr id="345" name="n_2mainValue【一般廃棄物処理施設】&#10;有形固定資産減価償却率">
          <a:extLst>
            <a:ext uri="{FF2B5EF4-FFF2-40B4-BE49-F238E27FC236}">
              <a16:creationId xmlns:a16="http://schemas.microsoft.com/office/drawing/2014/main" id="{00000000-0008-0000-0F00-000059010000}"/>
            </a:ext>
          </a:extLst>
        </xdr:cNvPr>
        <xdr:cNvSpPr txBox="1"/>
      </xdr:nvSpPr>
      <xdr:spPr>
        <a:xfrm>
          <a:off x="126752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40022</xdr:rowOff>
    </xdr:from>
    <xdr:ext cx="405111" cy="259045"/>
    <xdr:sp macro="" textlink="">
      <xdr:nvSpPr>
        <xdr:cNvPr id="346" name="n_3mainValue【一般廃棄物処理施設】&#10;有形固定資産減価償却率">
          <a:extLst>
            <a:ext uri="{FF2B5EF4-FFF2-40B4-BE49-F238E27FC236}">
              <a16:creationId xmlns:a16="http://schemas.microsoft.com/office/drawing/2014/main" id="{00000000-0008-0000-0F00-00005A010000}"/>
            </a:ext>
          </a:extLst>
        </xdr:cNvPr>
        <xdr:cNvSpPr txBox="1"/>
      </xdr:nvSpPr>
      <xdr:spPr>
        <a:xfrm>
          <a:off x="119005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30497</xdr:rowOff>
    </xdr:from>
    <xdr:ext cx="405111" cy="259045"/>
    <xdr:sp macro="" textlink="">
      <xdr:nvSpPr>
        <xdr:cNvPr id="347" name="n_4mainValue【一般廃棄物処理施設】&#10;有形固定資産減価償却率">
          <a:extLst>
            <a:ext uri="{FF2B5EF4-FFF2-40B4-BE49-F238E27FC236}">
              <a16:creationId xmlns:a16="http://schemas.microsoft.com/office/drawing/2014/main" id="{00000000-0008-0000-0F00-00005B010000}"/>
            </a:ext>
          </a:extLst>
        </xdr:cNvPr>
        <xdr:cNvSpPr txBox="1"/>
      </xdr:nvSpPr>
      <xdr:spPr>
        <a:xfrm>
          <a:off x="1110298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8" name="正方形/長方形 347">
          <a:extLst>
            <a:ext uri="{FF2B5EF4-FFF2-40B4-BE49-F238E27FC236}">
              <a16:creationId xmlns:a16="http://schemas.microsoft.com/office/drawing/2014/main" id="{00000000-0008-0000-0F00-00005C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9" name="正方形/長方形 348">
          <a:extLst>
            <a:ext uri="{FF2B5EF4-FFF2-40B4-BE49-F238E27FC236}">
              <a16:creationId xmlns:a16="http://schemas.microsoft.com/office/drawing/2014/main" id="{00000000-0008-0000-0F00-00005D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0" name="正方形/長方形 349">
          <a:extLst>
            <a:ext uri="{FF2B5EF4-FFF2-40B4-BE49-F238E27FC236}">
              <a16:creationId xmlns:a16="http://schemas.microsoft.com/office/drawing/2014/main" id="{00000000-0008-0000-0F00-00005E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1" name="正方形/長方形 350">
          <a:extLst>
            <a:ext uri="{FF2B5EF4-FFF2-40B4-BE49-F238E27FC236}">
              <a16:creationId xmlns:a16="http://schemas.microsoft.com/office/drawing/2014/main" id="{00000000-0008-0000-0F00-00005F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2" name="正方形/長方形 351">
          <a:extLst>
            <a:ext uri="{FF2B5EF4-FFF2-40B4-BE49-F238E27FC236}">
              <a16:creationId xmlns:a16="http://schemas.microsoft.com/office/drawing/2014/main" id="{00000000-0008-0000-0F00-000060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3" name="正方形/長方形 352">
          <a:extLst>
            <a:ext uri="{FF2B5EF4-FFF2-40B4-BE49-F238E27FC236}">
              <a16:creationId xmlns:a16="http://schemas.microsoft.com/office/drawing/2014/main" id="{00000000-0008-0000-0F00-000061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4" name="正方形/長方形 353">
          <a:extLst>
            <a:ext uri="{FF2B5EF4-FFF2-40B4-BE49-F238E27FC236}">
              <a16:creationId xmlns:a16="http://schemas.microsoft.com/office/drawing/2014/main" id="{00000000-0008-0000-0F00-000062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5" name="正方形/長方形 354">
          <a:extLst>
            <a:ext uri="{FF2B5EF4-FFF2-40B4-BE49-F238E27FC236}">
              <a16:creationId xmlns:a16="http://schemas.microsoft.com/office/drawing/2014/main" id="{00000000-0008-0000-0F00-000063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8" name="直線コネクタ 357">
          <a:extLst>
            <a:ext uri="{FF2B5EF4-FFF2-40B4-BE49-F238E27FC236}">
              <a16:creationId xmlns:a16="http://schemas.microsoft.com/office/drawing/2014/main" id="{00000000-0008-0000-0F00-00006601000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3" name="テキスト ボックス 362">
          <a:extLst>
            <a:ext uri="{FF2B5EF4-FFF2-40B4-BE49-F238E27FC236}">
              <a16:creationId xmlns:a16="http://schemas.microsoft.com/office/drawing/2014/main" id="{00000000-0008-0000-0F00-00006B010000}"/>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5" name="テキスト ボックス 364">
          <a:extLst>
            <a:ext uri="{FF2B5EF4-FFF2-40B4-BE49-F238E27FC236}">
              <a16:creationId xmlns:a16="http://schemas.microsoft.com/office/drawing/2014/main" id="{00000000-0008-0000-0F00-00006D010000}"/>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67" name="テキスト ボックス 366">
          <a:extLst>
            <a:ext uri="{FF2B5EF4-FFF2-40B4-BE49-F238E27FC236}">
              <a16:creationId xmlns:a16="http://schemas.microsoft.com/office/drawing/2014/main" id="{00000000-0008-0000-0F00-00006F010000}"/>
            </a:ext>
          </a:extLst>
        </xdr:cNvPr>
        <xdr:cNvSpPr txBox="1"/>
      </xdr:nvSpPr>
      <xdr:spPr>
        <a:xfrm>
          <a:off x="15499308" y="54508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69" name="テキスト ボックス 368">
          <a:extLst>
            <a:ext uri="{FF2B5EF4-FFF2-40B4-BE49-F238E27FC236}">
              <a16:creationId xmlns:a16="http://schemas.microsoft.com/office/drawing/2014/main" id="{00000000-0008-0000-0F00-000071010000}"/>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0" name="【一般廃棄物処理施設】&#10;一人当たり有形固定資産（償却資産）額グラフ枠">
          <a:extLst>
            <a:ext uri="{FF2B5EF4-FFF2-40B4-BE49-F238E27FC236}">
              <a16:creationId xmlns:a16="http://schemas.microsoft.com/office/drawing/2014/main" id="{00000000-0008-0000-0F00-000072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71150</xdr:rowOff>
    </xdr:from>
    <xdr:to>
      <xdr:col>116</xdr:col>
      <xdr:colOff>62864</xdr:colOff>
      <xdr:row>42</xdr:row>
      <xdr:rowOff>34464</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flipV="1">
          <a:off x="19509104" y="5603270"/>
          <a:ext cx="0" cy="1472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38291</xdr:rowOff>
    </xdr:from>
    <xdr:ext cx="469744" cy="259045"/>
    <xdr:sp macro="" textlink="">
      <xdr:nvSpPr>
        <xdr:cNvPr id="372" name="【一般廃棄物処理施設】&#10;一人当たり有形固定資産（償却資産）額最小値テキスト">
          <a:extLst>
            <a:ext uri="{FF2B5EF4-FFF2-40B4-BE49-F238E27FC236}">
              <a16:creationId xmlns:a16="http://schemas.microsoft.com/office/drawing/2014/main" id="{00000000-0008-0000-0F00-000074010000}"/>
            </a:ext>
          </a:extLst>
        </xdr:cNvPr>
        <xdr:cNvSpPr txBox="1"/>
      </xdr:nvSpPr>
      <xdr:spPr>
        <a:xfrm>
          <a:off x="19547840" y="707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34464</xdr:rowOff>
    </xdr:from>
    <xdr:to>
      <xdr:col>116</xdr:col>
      <xdr:colOff>152400</xdr:colOff>
      <xdr:row>42</xdr:row>
      <xdr:rowOff>34464</xdr:rowOff>
    </xdr:to>
    <xdr:cxnSp macro="">
      <xdr:nvCxnSpPr>
        <xdr:cNvPr id="373" name="直線コネクタ 372">
          <a:extLst>
            <a:ext uri="{FF2B5EF4-FFF2-40B4-BE49-F238E27FC236}">
              <a16:creationId xmlns:a16="http://schemas.microsoft.com/office/drawing/2014/main" id="{00000000-0008-0000-0F00-000075010000}"/>
            </a:ext>
          </a:extLst>
        </xdr:cNvPr>
        <xdr:cNvCxnSpPr/>
      </xdr:nvCxnSpPr>
      <xdr:spPr>
        <a:xfrm>
          <a:off x="19443700" y="70753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17827</xdr:rowOff>
    </xdr:from>
    <xdr:ext cx="690189" cy="259045"/>
    <xdr:sp macro="" textlink="">
      <xdr:nvSpPr>
        <xdr:cNvPr id="374" name="【一般廃棄物処理施設】&#10;一人当たり有形固定資産（償却資産）額最大値テキスト">
          <a:extLst>
            <a:ext uri="{FF2B5EF4-FFF2-40B4-BE49-F238E27FC236}">
              <a16:creationId xmlns:a16="http://schemas.microsoft.com/office/drawing/2014/main" id="{00000000-0008-0000-0F00-000076010000}"/>
            </a:ext>
          </a:extLst>
        </xdr:cNvPr>
        <xdr:cNvSpPr txBox="1"/>
      </xdr:nvSpPr>
      <xdr:spPr>
        <a:xfrm>
          <a:off x="19547840" y="53823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71150</xdr:rowOff>
    </xdr:from>
    <xdr:to>
      <xdr:col>116</xdr:col>
      <xdr:colOff>152400</xdr:colOff>
      <xdr:row>33</xdr:row>
      <xdr:rowOff>71150</xdr:rowOff>
    </xdr:to>
    <xdr:cxnSp macro="">
      <xdr:nvCxnSpPr>
        <xdr:cNvPr id="375" name="直線コネクタ 374">
          <a:extLst>
            <a:ext uri="{FF2B5EF4-FFF2-40B4-BE49-F238E27FC236}">
              <a16:creationId xmlns:a16="http://schemas.microsoft.com/office/drawing/2014/main" id="{00000000-0008-0000-0F00-000077010000}"/>
            </a:ext>
          </a:extLst>
        </xdr:cNvPr>
        <xdr:cNvCxnSpPr/>
      </xdr:nvCxnSpPr>
      <xdr:spPr>
        <a:xfrm>
          <a:off x="19443700" y="5603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61210</xdr:rowOff>
    </xdr:from>
    <xdr:ext cx="599010" cy="259045"/>
    <xdr:sp macro="" textlink="">
      <xdr:nvSpPr>
        <xdr:cNvPr id="376" name="【一般廃棄物処理施設】&#10;一人当たり有形固定資産（償却資産）額平均値テキスト">
          <a:extLst>
            <a:ext uri="{FF2B5EF4-FFF2-40B4-BE49-F238E27FC236}">
              <a16:creationId xmlns:a16="http://schemas.microsoft.com/office/drawing/2014/main" id="{00000000-0008-0000-0F00-000078010000}"/>
            </a:ext>
          </a:extLst>
        </xdr:cNvPr>
        <xdr:cNvSpPr txBox="1"/>
      </xdr:nvSpPr>
      <xdr:spPr>
        <a:xfrm>
          <a:off x="19547840" y="65991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38333</xdr:rowOff>
    </xdr:from>
    <xdr:to>
      <xdr:col>116</xdr:col>
      <xdr:colOff>114300</xdr:colOff>
      <xdr:row>40</xdr:row>
      <xdr:rowOff>139933</xdr:rowOff>
    </xdr:to>
    <xdr:sp macro="" textlink="">
      <xdr:nvSpPr>
        <xdr:cNvPr id="377" name="フローチャート: 判断 376">
          <a:extLst>
            <a:ext uri="{FF2B5EF4-FFF2-40B4-BE49-F238E27FC236}">
              <a16:creationId xmlns:a16="http://schemas.microsoft.com/office/drawing/2014/main" id="{00000000-0008-0000-0F00-000079010000}"/>
            </a:ext>
          </a:extLst>
        </xdr:cNvPr>
        <xdr:cNvSpPr/>
      </xdr:nvSpPr>
      <xdr:spPr>
        <a:xfrm>
          <a:off x="19458940" y="674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74635</xdr:rowOff>
    </xdr:from>
    <xdr:to>
      <xdr:col>112</xdr:col>
      <xdr:colOff>38100</xdr:colOff>
      <xdr:row>41</xdr:row>
      <xdr:rowOff>4785</xdr:rowOff>
    </xdr:to>
    <xdr:sp macro="" textlink="">
      <xdr:nvSpPr>
        <xdr:cNvPr id="378" name="フローチャート: 判断 377">
          <a:extLst>
            <a:ext uri="{FF2B5EF4-FFF2-40B4-BE49-F238E27FC236}">
              <a16:creationId xmlns:a16="http://schemas.microsoft.com/office/drawing/2014/main" id="{00000000-0008-0000-0F00-00007A010000}"/>
            </a:ext>
          </a:extLst>
        </xdr:cNvPr>
        <xdr:cNvSpPr/>
      </xdr:nvSpPr>
      <xdr:spPr>
        <a:xfrm>
          <a:off x="18735040" y="67802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98702</xdr:rowOff>
    </xdr:from>
    <xdr:to>
      <xdr:col>107</xdr:col>
      <xdr:colOff>101600</xdr:colOff>
      <xdr:row>41</xdr:row>
      <xdr:rowOff>28852</xdr:rowOff>
    </xdr:to>
    <xdr:sp macro="" textlink="">
      <xdr:nvSpPr>
        <xdr:cNvPr id="379" name="フローチャート: 判断 378">
          <a:extLst>
            <a:ext uri="{FF2B5EF4-FFF2-40B4-BE49-F238E27FC236}">
              <a16:creationId xmlns:a16="http://schemas.microsoft.com/office/drawing/2014/main" id="{00000000-0008-0000-0F00-00007B010000}"/>
            </a:ext>
          </a:extLst>
        </xdr:cNvPr>
        <xdr:cNvSpPr/>
      </xdr:nvSpPr>
      <xdr:spPr>
        <a:xfrm>
          <a:off x="17937480" y="68043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118977</xdr:rowOff>
    </xdr:from>
    <xdr:to>
      <xdr:col>102</xdr:col>
      <xdr:colOff>165100</xdr:colOff>
      <xdr:row>41</xdr:row>
      <xdr:rowOff>49127</xdr:rowOff>
    </xdr:to>
    <xdr:sp macro="" textlink="">
      <xdr:nvSpPr>
        <xdr:cNvPr id="380" name="フローチャート: 判断 379">
          <a:extLst>
            <a:ext uri="{FF2B5EF4-FFF2-40B4-BE49-F238E27FC236}">
              <a16:creationId xmlns:a16="http://schemas.microsoft.com/office/drawing/2014/main" id="{00000000-0008-0000-0F00-00007C010000}"/>
            </a:ext>
          </a:extLst>
        </xdr:cNvPr>
        <xdr:cNvSpPr/>
      </xdr:nvSpPr>
      <xdr:spPr>
        <a:xfrm>
          <a:off x="17162780" y="68245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118115</xdr:rowOff>
    </xdr:from>
    <xdr:to>
      <xdr:col>98</xdr:col>
      <xdr:colOff>38100</xdr:colOff>
      <xdr:row>41</xdr:row>
      <xdr:rowOff>48265</xdr:rowOff>
    </xdr:to>
    <xdr:sp macro="" textlink="">
      <xdr:nvSpPr>
        <xdr:cNvPr id="381" name="フローチャート: 判断 380">
          <a:extLst>
            <a:ext uri="{FF2B5EF4-FFF2-40B4-BE49-F238E27FC236}">
              <a16:creationId xmlns:a16="http://schemas.microsoft.com/office/drawing/2014/main" id="{00000000-0008-0000-0F00-00007D010000}"/>
            </a:ext>
          </a:extLst>
        </xdr:cNvPr>
        <xdr:cNvSpPr/>
      </xdr:nvSpPr>
      <xdr:spPr>
        <a:xfrm>
          <a:off x="16388080" y="68237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28106</xdr:rowOff>
    </xdr:from>
    <xdr:to>
      <xdr:col>116</xdr:col>
      <xdr:colOff>114300</xdr:colOff>
      <xdr:row>41</xdr:row>
      <xdr:rowOff>129706</xdr:rowOff>
    </xdr:to>
    <xdr:sp macro="" textlink="">
      <xdr:nvSpPr>
        <xdr:cNvPr id="387" name="楕円 386">
          <a:extLst>
            <a:ext uri="{FF2B5EF4-FFF2-40B4-BE49-F238E27FC236}">
              <a16:creationId xmlns:a16="http://schemas.microsoft.com/office/drawing/2014/main" id="{00000000-0008-0000-0F00-000083010000}"/>
            </a:ext>
          </a:extLst>
        </xdr:cNvPr>
        <xdr:cNvSpPr/>
      </xdr:nvSpPr>
      <xdr:spPr>
        <a:xfrm>
          <a:off x="19458940" y="690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6533</xdr:rowOff>
    </xdr:from>
    <xdr:ext cx="599010" cy="259045"/>
    <xdr:sp macro="" textlink="">
      <xdr:nvSpPr>
        <xdr:cNvPr id="388" name="【一般廃棄物処理施設】&#10;一人当たり有形固定資産（償却資産）額該当値テキスト">
          <a:extLst>
            <a:ext uri="{FF2B5EF4-FFF2-40B4-BE49-F238E27FC236}">
              <a16:creationId xmlns:a16="http://schemas.microsoft.com/office/drawing/2014/main" id="{00000000-0008-0000-0F00-000084010000}"/>
            </a:ext>
          </a:extLst>
        </xdr:cNvPr>
        <xdr:cNvSpPr txBox="1"/>
      </xdr:nvSpPr>
      <xdr:spPr>
        <a:xfrm>
          <a:off x="19547840" y="687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31245</xdr:rowOff>
    </xdr:from>
    <xdr:to>
      <xdr:col>112</xdr:col>
      <xdr:colOff>38100</xdr:colOff>
      <xdr:row>41</xdr:row>
      <xdr:rowOff>132845</xdr:rowOff>
    </xdr:to>
    <xdr:sp macro="" textlink="">
      <xdr:nvSpPr>
        <xdr:cNvPr id="389" name="楕円 388">
          <a:extLst>
            <a:ext uri="{FF2B5EF4-FFF2-40B4-BE49-F238E27FC236}">
              <a16:creationId xmlns:a16="http://schemas.microsoft.com/office/drawing/2014/main" id="{00000000-0008-0000-0F00-000085010000}"/>
            </a:ext>
          </a:extLst>
        </xdr:cNvPr>
        <xdr:cNvSpPr/>
      </xdr:nvSpPr>
      <xdr:spPr>
        <a:xfrm>
          <a:off x="18735040" y="69044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78906</xdr:rowOff>
    </xdr:from>
    <xdr:to>
      <xdr:col>116</xdr:col>
      <xdr:colOff>63500</xdr:colOff>
      <xdr:row>41</xdr:row>
      <xdr:rowOff>82045</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flipV="1">
          <a:off x="18778220" y="6952146"/>
          <a:ext cx="731520" cy="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34442</xdr:rowOff>
    </xdr:from>
    <xdr:to>
      <xdr:col>107</xdr:col>
      <xdr:colOff>101600</xdr:colOff>
      <xdr:row>41</xdr:row>
      <xdr:rowOff>136042</xdr:rowOff>
    </xdr:to>
    <xdr:sp macro="" textlink="">
      <xdr:nvSpPr>
        <xdr:cNvPr id="391" name="楕円 390">
          <a:extLst>
            <a:ext uri="{FF2B5EF4-FFF2-40B4-BE49-F238E27FC236}">
              <a16:creationId xmlns:a16="http://schemas.microsoft.com/office/drawing/2014/main" id="{00000000-0008-0000-0F00-000087010000}"/>
            </a:ext>
          </a:extLst>
        </xdr:cNvPr>
        <xdr:cNvSpPr/>
      </xdr:nvSpPr>
      <xdr:spPr>
        <a:xfrm>
          <a:off x="17937480" y="690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82045</xdr:rowOff>
    </xdr:from>
    <xdr:to>
      <xdr:col>111</xdr:col>
      <xdr:colOff>177800</xdr:colOff>
      <xdr:row>41</xdr:row>
      <xdr:rowOff>85242</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flipV="1">
          <a:off x="17988280" y="6955285"/>
          <a:ext cx="789940" cy="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43175</xdr:rowOff>
    </xdr:from>
    <xdr:to>
      <xdr:col>102</xdr:col>
      <xdr:colOff>165100</xdr:colOff>
      <xdr:row>41</xdr:row>
      <xdr:rowOff>144775</xdr:rowOff>
    </xdr:to>
    <xdr:sp macro="" textlink="">
      <xdr:nvSpPr>
        <xdr:cNvPr id="393" name="楕円 392">
          <a:extLst>
            <a:ext uri="{FF2B5EF4-FFF2-40B4-BE49-F238E27FC236}">
              <a16:creationId xmlns:a16="http://schemas.microsoft.com/office/drawing/2014/main" id="{00000000-0008-0000-0F00-000089010000}"/>
            </a:ext>
          </a:extLst>
        </xdr:cNvPr>
        <xdr:cNvSpPr/>
      </xdr:nvSpPr>
      <xdr:spPr>
        <a:xfrm>
          <a:off x="17162780" y="691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85242</xdr:rowOff>
    </xdr:from>
    <xdr:to>
      <xdr:col>107</xdr:col>
      <xdr:colOff>50800</xdr:colOff>
      <xdr:row>41</xdr:row>
      <xdr:rowOff>93975</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flipV="1">
          <a:off x="17213580" y="6958482"/>
          <a:ext cx="7747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49672</xdr:rowOff>
    </xdr:from>
    <xdr:to>
      <xdr:col>98</xdr:col>
      <xdr:colOff>38100</xdr:colOff>
      <xdr:row>41</xdr:row>
      <xdr:rowOff>151272</xdr:rowOff>
    </xdr:to>
    <xdr:sp macro="" textlink="">
      <xdr:nvSpPr>
        <xdr:cNvPr id="395" name="楕円 394">
          <a:extLst>
            <a:ext uri="{FF2B5EF4-FFF2-40B4-BE49-F238E27FC236}">
              <a16:creationId xmlns:a16="http://schemas.microsoft.com/office/drawing/2014/main" id="{00000000-0008-0000-0F00-00008B010000}"/>
            </a:ext>
          </a:extLst>
        </xdr:cNvPr>
        <xdr:cNvSpPr/>
      </xdr:nvSpPr>
      <xdr:spPr>
        <a:xfrm>
          <a:off x="16388080" y="69229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93975</xdr:rowOff>
    </xdr:from>
    <xdr:to>
      <xdr:col>102</xdr:col>
      <xdr:colOff>114300</xdr:colOff>
      <xdr:row>41</xdr:row>
      <xdr:rowOff>100472</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flipV="1">
          <a:off x="16431260" y="6967215"/>
          <a:ext cx="782320" cy="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21312</xdr:rowOff>
    </xdr:from>
    <xdr:ext cx="599010" cy="259045"/>
    <xdr:sp macro="" textlink="">
      <xdr:nvSpPr>
        <xdr:cNvPr id="397" name="n_1aveValue【一般廃棄物処理施設】&#10;一人当たり有形固定資産（償却資産）額">
          <a:extLst>
            <a:ext uri="{FF2B5EF4-FFF2-40B4-BE49-F238E27FC236}">
              <a16:creationId xmlns:a16="http://schemas.microsoft.com/office/drawing/2014/main" id="{00000000-0008-0000-0F00-00008D010000}"/>
            </a:ext>
          </a:extLst>
        </xdr:cNvPr>
        <xdr:cNvSpPr txBox="1"/>
      </xdr:nvSpPr>
      <xdr:spPr>
        <a:xfrm>
          <a:off x="18496495" y="655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45379</xdr:rowOff>
    </xdr:from>
    <xdr:ext cx="599010" cy="259045"/>
    <xdr:sp macro="" textlink="">
      <xdr:nvSpPr>
        <xdr:cNvPr id="398" name="n_2aveValue【一般廃棄物処理施設】&#10;一人当たり有形固定資産（償却資産）額">
          <a:extLst>
            <a:ext uri="{FF2B5EF4-FFF2-40B4-BE49-F238E27FC236}">
              <a16:creationId xmlns:a16="http://schemas.microsoft.com/office/drawing/2014/main" id="{00000000-0008-0000-0F00-00008E010000}"/>
            </a:ext>
          </a:extLst>
        </xdr:cNvPr>
        <xdr:cNvSpPr txBox="1"/>
      </xdr:nvSpPr>
      <xdr:spPr>
        <a:xfrm>
          <a:off x="17734495" y="658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65654</xdr:rowOff>
    </xdr:from>
    <xdr:ext cx="599010" cy="259045"/>
    <xdr:sp macro="" textlink="">
      <xdr:nvSpPr>
        <xdr:cNvPr id="399" name="n_3aveValue【一般廃棄物処理施設】&#10;一人当たり有形固定資産（償却資産）額">
          <a:extLst>
            <a:ext uri="{FF2B5EF4-FFF2-40B4-BE49-F238E27FC236}">
              <a16:creationId xmlns:a16="http://schemas.microsoft.com/office/drawing/2014/main" id="{00000000-0008-0000-0F00-00008F010000}"/>
            </a:ext>
          </a:extLst>
        </xdr:cNvPr>
        <xdr:cNvSpPr txBox="1"/>
      </xdr:nvSpPr>
      <xdr:spPr>
        <a:xfrm>
          <a:off x="16936935" y="6603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64792</xdr:rowOff>
    </xdr:from>
    <xdr:ext cx="599010" cy="259045"/>
    <xdr:sp macro="" textlink="">
      <xdr:nvSpPr>
        <xdr:cNvPr id="400" name="n_4aveValue【一般廃棄物処理施設】&#10;一人当たり有形固定資産（償却資産）額">
          <a:extLst>
            <a:ext uri="{FF2B5EF4-FFF2-40B4-BE49-F238E27FC236}">
              <a16:creationId xmlns:a16="http://schemas.microsoft.com/office/drawing/2014/main" id="{00000000-0008-0000-0F00-000090010000}"/>
            </a:ext>
          </a:extLst>
        </xdr:cNvPr>
        <xdr:cNvSpPr txBox="1"/>
      </xdr:nvSpPr>
      <xdr:spPr>
        <a:xfrm>
          <a:off x="16162235" y="6602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123972</xdr:rowOff>
    </xdr:from>
    <xdr:ext cx="599010" cy="259045"/>
    <xdr:sp macro="" textlink="">
      <xdr:nvSpPr>
        <xdr:cNvPr id="401" name="n_1mainValue【一般廃棄物処理施設】&#10;一人当たり有形固定資産（償却資産）額">
          <a:extLst>
            <a:ext uri="{FF2B5EF4-FFF2-40B4-BE49-F238E27FC236}">
              <a16:creationId xmlns:a16="http://schemas.microsoft.com/office/drawing/2014/main" id="{00000000-0008-0000-0F00-000091010000}"/>
            </a:ext>
          </a:extLst>
        </xdr:cNvPr>
        <xdr:cNvSpPr txBox="1"/>
      </xdr:nvSpPr>
      <xdr:spPr>
        <a:xfrm>
          <a:off x="18496495" y="699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127169</xdr:rowOff>
    </xdr:from>
    <xdr:ext cx="534377" cy="259045"/>
    <xdr:sp macro="" textlink="">
      <xdr:nvSpPr>
        <xdr:cNvPr id="402" name="n_2mainValue【一般廃棄物処理施設】&#10;一人当たり有形固定資産（償却資産）額">
          <a:extLst>
            <a:ext uri="{FF2B5EF4-FFF2-40B4-BE49-F238E27FC236}">
              <a16:creationId xmlns:a16="http://schemas.microsoft.com/office/drawing/2014/main" id="{00000000-0008-0000-0F00-000092010000}"/>
            </a:ext>
          </a:extLst>
        </xdr:cNvPr>
        <xdr:cNvSpPr txBox="1"/>
      </xdr:nvSpPr>
      <xdr:spPr>
        <a:xfrm>
          <a:off x="17766811" y="700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135902</xdr:rowOff>
    </xdr:from>
    <xdr:ext cx="534377" cy="259045"/>
    <xdr:sp macro="" textlink="">
      <xdr:nvSpPr>
        <xdr:cNvPr id="403" name="n_3mainValue【一般廃棄物処理施設】&#10;一人当たり有形固定資産（償却資産）額">
          <a:extLst>
            <a:ext uri="{FF2B5EF4-FFF2-40B4-BE49-F238E27FC236}">
              <a16:creationId xmlns:a16="http://schemas.microsoft.com/office/drawing/2014/main" id="{00000000-0008-0000-0F00-000093010000}"/>
            </a:ext>
          </a:extLst>
        </xdr:cNvPr>
        <xdr:cNvSpPr txBox="1"/>
      </xdr:nvSpPr>
      <xdr:spPr>
        <a:xfrm>
          <a:off x="16969251" y="700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142399</xdr:rowOff>
    </xdr:from>
    <xdr:ext cx="534377" cy="259045"/>
    <xdr:sp macro="" textlink="">
      <xdr:nvSpPr>
        <xdr:cNvPr id="404" name="n_4mainValue【一般廃棄物処理施設】&#10;一人当たり有形固定資産（償却資産）額">
          <a:extLst>
            <a:ext uri="{FF2B5EF4-FFF2-40B4-BE49-F238E27FC236}">
              <a16:creationId xmlns:a16="http://schemas.microsoft.com/office/drawing/2014/main" id="{00000000-0008-0000-0F00-000094010000}"/>
            </a:ext>
          </a:extLst>
        </xdr:cNvPr>
        <xdr:cNvSpPr txBox="1"/>
      </xdr:nvSpPr>
      <xdr:spPr>
        <a:xfrm>
          <a:off x="16194551" y="701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a:extLst>
            <a:ext uri="{FF2B5EF4-FFF2-40B4-BE49-F238E27FC236}">
              <a16:creationId xmlns:a16="http://schemas.microsoft.com/office/drawing/2014/main" id="{00000000-0008-0000-0F00-000095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a:extLst>
            <a:ext uri="{FF2B5EF4-FFF2-40B4-BE49-F238E27FC236}">
              <a16:creationId xmlns:a16="http://schemas.microsoft.com/office/drawing/2014/main" id="{00000000-0008-0000-0F00-000096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a:extLst>
            <a:ext uri="{FF2B5EF4-FFF2-40B4-BE49-F238E27FC236}">
              <a16:creationId xmlns:a16="http://schemas.microsoft.com/office/drawing/2014/main" id="{00000000-0008-0000-0F00-000097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a:extLst>
            <a:ext uri="{FF2B5EF4-FFF2-40B4-BE49-F238E27FC236}">
              <a16:creationId xmlns:a16="http://schemas.microsoft.com/office/drawing/2014/main" id="{00000000-0008-0000-0F00-000098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a:extLst>
            <a:ext uri="{FF2B5EF4-FFF2-40B4-BE49-F238E27FC236}">
              <a16:creationId xmlns:a16="http://schemas.microsoft.com/office/drawing/2014/main" id="{00000000-0008-0000-0F00-000099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a:extLst>
            <a:ext uri="{FF2B5EF4-FFF2-40B4-BE49-F238E27FC236}">
              <a16:creationId xmlns:a16="http://schemas.microsoft.com/office/drawing/2014/main" id="{00000000-0008-0000-0F00-00009A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3" name="テキスト ボックス 422">
          <a:extLst>
            <a:ext uri="{FF2B5EF4-FFF2-40B4-BE49-F238E27FC236}">
              <a16:creationId xmlns:a16="http://schemas.microsoft.com/office/drawing/2014/main" id="{00000000-0008-0000-0F00-0000A701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8" name="【保健センター・保健所】&#10;有形固定資産減価償却率グラフ枠">
          <a:extLst>
            <a:ext uri="{FF2B5EF4-FFF2-40B4-BE49-F238E27FC236}">
              <a16:creationId xmlns:a16="http://schemas.microsoft.com/office/drawing/2014/main" id="{00000000-0008-0000-0F00-0000AC01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72390</xdr:rowOff>
    </xdr:from>
    <xdr:to>
      <xdr:col>85</xdr:col>
      <xdr:colOff>126364</xdr:colOff>
      <xdr:row>64</xdr:row>
      <xdr:rowOff>76200</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flipV="1">
          <a:off x="14375764" y="929259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0" name="【保健センター・保健所】&#10;有形固定資産減価償却率最小値テキスト">
          <a:extLst>
            <a:ext uri="{FF2B5EF4-FFF2-40B4-BE49-F238E27FC236}">
              <a16:creationId xmlns:a16="http://schemas.microsoft.com/office/drawing/2014/main" id="{00000000-0008-0000-0F00-0000AE010000}"/>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19067</xdr:rowOff>
    </xdr:from>
    <xdr:ext cx="405111" cy="259045"/>
    <xdr:sp macro="" textlink="">
      <xdr:nvSpPr>
        <xdr:cNvPr id="432" name="【保健センター・保健所】&#10;有形固定資産減価償却率最大値テキスト">
          <a:extLst>
            <a:ext uri="{FF2B5EF4-FFF2-40B4-BE49-F238E27FC236}">
              <a16:creationId xmlns:a16="http://schemas.microsoft.com/office/drawing/2014/main" id="{00000000-0008-0000-0F00-0000B0010000}"/>
            </a:ext>
          </a:extLst>
        </xdr:cNvPr>
        <xdr:cNvSpPr txBox="1"/>
      </xdr:nvSpPr>
      <xdr:spPr>
        <a:xfrm>
          <a:off x="14414500" y="907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14287500" y="9292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12082</xdr:rowOff>
    </xdr:from>
    <xdr:ext cx="405111" cy="259045"/>
    <xdr:sp macro="" textlink="">
      <xdr:nvSpPr>
        <xdr:cNvPr id="434" name="【保健センター・保健所】&#10;有形固定資産減価償却率平均値テキスト">
          <a:extLst>
            <a:ext uri="{FF2B5EF4-FFF2-40B4-BE49-F238E27FC236}">
              <a16:creationId xmlns:a16="http://schemas.microsoft.com/office/drawing/2014/main" id="{00000000-0008-0000-0F00-0000B2010000}"/>
            </a:ext>
          </a:extLst>
        </xdr:cNvPr>
        <xdr:cNvSpPr txBox="1"/>
      </xdr:nvSpPr>
      <xdr:spPr>
        <a:xfrm>
          <a:off x="14414500" y="9735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160655</xdr:rowOff>
    </xdr:from>
    <xdr:to>
      <xdr:col>85</xdr:col>
      <xdr:colOff>177800</xdr:colOff>
      <xdr:row>59</xdr:row>
      <xdr:rowOff>90805</xdr:rowOff>
    </xdr:to>
    <xdr:sp macro="" textlink="">
      <xdr:nvSpPr>
        <xdr:cNvPr id="435" name="フローチャート: 判断 434">
          <a:extLst>
            <a:ext uri="{FF2B5EF4-FFF2-40B4-BE49-F238E27FC236}">
              <a16:creationId xmlns:a16="http://schemas.microsoft.com/office/drawing/2014/main" id="{00000000-0008-0000-0F00-0000B3010000}"/>
            </a:ext>
          </a:extLst>
        </xdr:cNvPr>
        <xdr:cNvSpPr/>
      </xdr:nvSpPr>
      <xdr:spPr>
        <a:xfrm>
          <a:off x="14325600" y="988377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122555</xdr:rowOff>
    </xdr:from>
    <xdr:to>
      <xdr:col>81</xdr:col>
      <xdr:colOff>101600</xdr:colOff>
      <xdr:row>59</xdr:row>
      <xdr:rowOff>52705</xdr:rowOff>
    </xdr:to>
    <xdr:sp macro="" textlink="">
      <xdr:nvSpPr>
        <xdr:cNvPr id="436" name="フローチャート: 判断 435">
          <a:extLst>
            <a:ext uri="{FF2B5EF4-FFF2-40B4-BE49-F238E27FC236}">
              <a16:creationId xmlns:a16="http://schemas.microsoft.com/office/drawing/2014/main" id="{00000000-0008-0000-0F00-0000B4010000}"/>
            </a:ext>
          </a:extLst>
        </xdr:cNvPr>
        <xdr:cNvSpPr/>
      </xdr:nvSpPr>
      <xdr:spPr>
        <a:xfrm>
          <a:off x="13578840" y="98456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437" name="フローチャート: 判断 436">
          <a:extLst>
            <a:ext uri="{FF2B5EF4-FFF2-40B4-BE49-F238E27FC236}">
              <a16:creationId xmlns:a16="http://schemas.microsoft.com/office/drawing/2014/main" id="{00000000-0008-0000-0F00-0000B5010000}"/>
            </a:ext>
          </a:extLst>
        </xdr:cNvPr>
        <xdr:cNvSpPr/>
      </xdr:nvSpPr>
      <xdr:spPr>
        <a:xfrm>
          <a:off x="12804140" y="98456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57785</xdr:rowOff>
    </xdr:from>
    <xdr:to>
      <xdr:col>72</xdr:col>
      <xdr:colOff>38100</xdr:colOff>
      <xdr:row>58</xdr:row>
      <xdr:rowOff>159385</xdr:rowOff>
    </xdr:to>
    <xdr:sp macro="" textlink="">
      <xdr:nvSpPr>
        <xdr:cNvPr id="438" name="フローチャート: 判断 437">
          <a:extLst>
            <a:ext uri="{FF2B5EF4-FFF2-40B4-BE49-F238E27FC236}">
              <a16:creationId xmlns:a16="http://schemas.microsoft.com/office/drawing/2014/main" id="{00000000-0008-0000-0F00-0000B6010000}"/>
            </a:ext>
          </a:extLst>
        </xdr:cNvPr>
        <xdr:cNvSpPr/>
      </xdr:nvSpPr>
      <xdr:spPr>
        <a:xfrm>
          <a:off x="12029440" y="97809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21590</xdr:rowOff>
    </xdr:from>
    <xdr:to>
      <xdr:col>67</xdr:col>
      <xdr:colOff>101600</xdr:colOff>
      <xdr:row>58</xdr:row>
      <xdr:rowOff>123190</xdr:rowOff>
    </xdr:to>
    <xdr:sp macro="" textlink="">
      <xdr:nvSpPr>
        <xdr:cNvPr id="439" name="フローチャート: 判断 438">
          <a:extLst>
            <a:ext uri="{FF2B5EF4-FFF2-40B4-BE49-F238E27FC236}">
              <a16:creationId xmlns:a16="http://schemas.microsoft.com/office/drawing/2014/main" id="{00000000-0008-0000-0F00-0000B7010000}"/>
            </a:ext>
          </a:extLst>
        </xdr:cNvPr>
        <xdr:cNvSpPr/>
      </xdr:nvSpPr>
      <xdr:spPr>
        <a:xfrm>
          <a:off x="11231880" y="97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00000000-0008-0000-0F00-0000B801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82550</xdr:rowOff>
    </xdr:from>
    <xdr:to>
      <xdr:col>85</xdr:col>
      <xdr:colOff>177800</xdr:colOff>
      <xdr:row>62</xdr:row>
      <xdr:rowOff>12700</xdr:rowOff>
    </xdr:to>
    <xdr:sp macro="" textlink="">
      <xdr:nvSpPr>
        <xdr:cNvPr id="445" name="楕円 444">
          <a:extLst>
            <a:ext uri="{FF2B5EF4-FFF2-40B4-BE49-F238E27FC236}">
              <a16:creationId xmlns:a16="http://schemas.microsoft.com/office/drawing/2014/main" id="{00000000-0008-0000-0F00-0000BD010000}"/>
            </a:ext>
          </a:extLst>
        </xdr:cNvPr>
        <xdr:cNvSpPr/>
      </xdr:nvSpPr>
      <xdr:spPr>
        <a:xfrm>
          <a:off x="14325600" y="103085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60977</xdr:rowOff>
    </xdr:from>
    <xdr:ext cx="405111" cy="259045"/>
    <xdr:sp macro="" textlink="">
      <xdr:nvSpPr>
        <xdr:cNvPr id="446" name="【保健センター・保健所】&#10;有形固定資産減価償却率該当値テキスト">
          <a:extLst>
            <a:ext uri="{FF2B5EF4-FFF2-40B4-BE49-F238E27FC236}">
              <a16:creationId xmlns:a16="http://schemas.microsoft.com/office/drawing/2014/main" id="{00000000-0008-0000-0F00-0000BE010000}"/>
            </a:ext>
          </a:extLst>
        </xdr:cNvPr>
        <xdr:cNvSpPr txBox="1"/>
      </xdr:nvSpPr>
      <xdr:spPr>
        <a:xfrm>
          <a:off x="14414500" y="1028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44450</xdr:rowOff>
    </xdr:from>
    <xdr:to>
      <xdr:col>81</xdr:col>
      <xdr:colOff>101600</xdr:colOff>
      <xdr:row>61</xdr:row>
      <xdr:rowOff>146050</xdr:rowOff>
    </xdr:to>
    <xdr:sp macro="" textlink="">
      <xdr:nvSpPr>
        <xdr:cNvPr id="447" name="楕円 446">
          <a:extLst>
            <a:ext uri="{FF2B5EF4-FFF2-40B4-BE49-F238E27FC236}">
              <a16:creationId xmlns:a16="http://schemas.microsoft.com/office/drawing/2014/main" id="{00000000-0008-0000-0F00-0000BF010000}"/>
            </a:ext>
          </a:extLst>
        </xdr:cNvPr>
        <xdr:cNvSpPr/>
      </xdr:nvSpPr>
      <xdr:spPr>
        <a:xfrm>
          <a:off x="1357884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95250</xdr:rowOff>
    </xdr:from>
    <xdr:to>
      <xdr:col>85</xdr:col>
      <xdr:colOff>127000</xdr:colOff>
      <xdr:row>61</xdr:row>
      <xdr:rowOff>133350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13629640" y="10321290"/>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xdr:rowOff>
    </xdr:from>
    <xdr:to>
      <xdr:col>76</xdr:col>
      <xdr:colOff>165100</xdr:colOff>
      <xdr:row>61</xdr:row>
      <xdr:rowOff>107950</xdr:rowOff>
    </xdr:to>
    <xdr:sp macro="" textlink="">
      <xdr:nvSpPr>
        <xdr:cNvPr id="449" name="楕円 448">
          <a:extLst>
            <a:ext uri="{FF2B5EF4-FFF2-40B4-BE49-F238E27FC236}">
              <a16:creationId xmlns:a16="http://schemas.microsoft.com/office/drawing/2014/main" id="{00000000-0008-0000-0F00-0000C1010000}"/>
            </a:ext>
          </a:extLst>
        </xdr:cNvPr>
        <xdr:cNvSpPr/>
      </xdr:nvSpPr>
      <xdr:spPr>
        <a:xfrm>
          <a:off x="1280414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57150</xdr:rowOff>
    </xdr:from>
    <xdr:to>
      <xdr:col>81</xdr:col>
      <xdr:colOff>50800</xdr:colOff>
      <xdr:row>61</xdr:row>
      <xdr:rowOff>95250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12854940" y="1028319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139700</xdr:rowOff>
    </xdr:from>
    <xdr:to>
      <xdr:col>72</xdr:col>
      <xdr:colOff>38100</xdr:colOff>
      <xdr:row>61</xdr:row>
      <xdr:rowOff>69850</xdr:rowOff>
    </xdr:to>
    <xdr:sp macro="" textlink="">
      <xdr:nvSpPr>
        <xdr:cNvPr id="451" name="楕円 450">
          <a:extLst>
            <a:ext uri="{FF2B5EF4-FFF2-40B4-BE49-F238E27FC236}">
              <a16:creationId xmlns:a16="http://schemas.microsoft.com/office/drawing/2014/main" id="{00000000-0008-0000-0F00-0000C3010000}"/>
            </a:ext>
          </a:extLst>
        </xdr:cNvPr>
        <xdr:cNvSpPr/>
      </xdr:nvSpPr>
      <xdr:spPr>
        <a:xfrm>
          <a:off x="12029440" y="101981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19050</xdr:rowOff>
    </xdr:from>
    <xdr:to>
      <xdr:col>76</xdr:col>
      <xdr:colOff>114300</xdr:colOff>
      <xdr:row>61</xdr:row>
      <xdr:rowOff>57150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12072620" y="1024509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101600</xdr:rowOff>
    </xdr:from>
    <xdr:to>
      <xdr:col>67</xdr:col>
      <xdr:colOff>101600</xdr:colOff>
      <xdr:row>61</xdr:row>
      <xdr:rowOff>31750</xdr:rowOff>
    </xdr:to>
    <xdr:sp macro="" textlink="">
      <xdr:nvSpPr>
        <xdr:cNvPr id="453" name="楕円 452">
          <a:extLst>
            <a:ext uri="{FF2B5EF4-FFF2-40B4-BE49-F238E27FC236}">
              <a16:creationId xmlns:a16="http://schemas.microsoft.com/office/drawing/2014/main" id="{00000000-0008-0000-0F00-0000C5010000}"/>
            </a:ext>
          </a:extLst>
        </xdr:cNvPr>
        <xdr:cNvSpPr/>
      </xdr:nvSpPr>
      <xdr:spPr>
        <a:xfrm>
          <a:off x="11231880" y="10160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152400</xdr:rowOff>
    </xdr:from>
    <xdr:to>
      <xdr:col>71</xdr:col>
      <xdr:colOff>177800</xdr:colOff>
      <xdr:row>61</xdr:row>
      <xdr:rowOff>19050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11282680" y="1021080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69232</xdr:rowOff>
    </xdr:from>
    <xdr:ext cx="405111" cy="259045"/>
    <xdr:sp macro="" textlink="">
      <xdr:nvSpPr>
        <xdr:cNvPr id="455" name="n_1aveValue【保健センター・保健所】&#10;有形固定資産減価償却率">
          <a:extLst>
            <a:ext uri="{FF2B5EF4-FFF2-40B4-BE49-F238E27FC236}">
              <a16:creationId xmlns:a16="http://schemas.microsoft.com/office/drawing/2014/main" id="{00000000-0008-0000-0F00-0000C7010000}"/>
            </a:ext>
          </a:extLst>
        </xdr:cNvPr>
        <xdr:cNvSpPr txBox="1"/>
      </xdr:nvSpPr>
      <xdr:spPr>
        <a:xfrm>
          <a:off x="13437244" y="962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69232</xdr:rowOff>
    </xdr:from>
    <xdr:ext cx="405111" cy="259045"/>
    <xdr:sp macro="" textlink="">
      <xdr:nvSpPr>
        <xdr:cNvPr id="456" name="n_2aveValue【保健センター・保健所】&#10;有形固定資産減価償却率">
          <a:extLst>
            <a:ext uri="{FF2B5EF4-FFF2-40B4-BE49-F238E27FC236}">
              <a16:creationId xmlns:a16="http://schemas.microsoft.com/office/drawing/2014/main" id="{00000000-0008-0000-0F00-0000C8010000}"/>
            </a:ext>
          </a:extLst>
        </xdr:cNvPr>
        <xdr:cNvSpPr txBox="1"/>
      </xdr:nvSpPr>
      <xdr:spPr>
        <a:xfrm>
          <a:off x="12675244" y="962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4462</xdr:rowOff>
    </xdr:from>
    <xdr:ext cx="405111" cy="259045"/>
    <xdr:sp macro="" textlink="">
      <xdr:nvSpPr>
        <xdr:cNvPr id="457" name="n_3aveValue【保健センター・保健所】&#10;有形固定資産減価償却率">
          <a:extLst>
            <a:ext uri="{FF2B5EF4-FFF2-40B4-BE49-F238E27FC236}">
              <a16:creationId xmlns:a16="http://schemas.microsoft.com/office/drawing/2014/main" id="{00000000-0008-0000-0F00-0000C9010000}"/>
            </a:ext>
          </a:extLst>
        </xdr:cNvPr>
        <xdr:cNvSpPr txBox="1"/>
      </xdr:nvSpPr>
      <xdr:spPr>
        <a:xfrm>
          <a:off x="11900544" y="955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139717</xdr:rowOff>
    </xdr:from>
    <xdr:ext cx="405111" cy="259045"/>
    <xdr:sp macro="" textlink="">
      <xdr:nvSpPr>
        <xdr:cNvPr id="458" name="n_4aveValue【保健センター・保健所】&#10;有形固定資産減価償却率">
          <a:extLst>
            <a:ext uri="{FF2B5EF4-FFF2-40B4-BE49-F238E27FC236}">
              <a16:creationId xmlns:a16="http://schemas.microsoft.com/office/drawing/2014/main" id="{00000000-0008-0000-0F00-0000CA010000}"/>
            </a:ext>
          </a:extLst>
        </xdr:cNvPr>
        <xdr:cNvSpPr txBox="1"/>
      </xdr:nvSpPr>
      <xdr:spPr>
        <a:xfrm>
          <a:off x="11102984" y="952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137177</xdr:rowOff>
    </xdr:from>
    <xdr:ext cx="405111" cy="259045"/>
    <xdr:sp macro="" textlink="">
      <xdr:nvSpPr>
        <xdr:cNvPr id="459" name="n_1mainValue【保健センター・保健所】&#10;有形固定資産減価償却率">
          <a:extLst>
            <a:ext uri="{FF2B5EF4-FFF2-40B4-BE49-F238E27FC236}">
              <a16:creationId xmlns:a16="http://schemas.microsoft.com/office/drawing/2014/main" id="{00000000-0008-0000-0F00-0000CB010000}"/>
            </a:ext>
          </a:extLst>
        </xdr:cNvPr>
        <xdr:cNvSpPr txBox="1"/>
      </xdr:nvSpPr>
      <xdr:spPr>
        <a:xfrm>
          <a:off x="134372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99077</xdr:rowOff>
    </xdr:from>
    <xdr:ext cx="405111" cy="259045"/>
    <xdr:sp macro="" textlink="">
      <xdr:nvSpPr>
        <xdr:cNvPr id="460" name="n_2mainValue【保健センター・保健所】&#10;有形固定資産減価償却率">
          <a:extLst>
            <a:ext uri="{FF2B5EF4-FFF2-40B4-BE49-F238E27FC236}">
              <a16:creationId xmlns:a16="http://schemas.microsoft.com/office/drawing/2014/main" id="{00000000-0008-0000-0F00-0000CC010000}"/>
            </a:ext>
          </a:extLst>
        </xdr:cNvPr>
        <xdr:cNvSpPr txBox="1"/>
      </xdr:nvSpPr>
      <xdr:spPr>
        <a:xfrm>
          <a:off x="126752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60977</xdr:rowOff>
    </xdr:from>
    <xdr:ext cx="405111" cy="259045"/>
    <xdr:sp macro="" textlink="">
      <xdr:nvSpPr>
        <xdr:cNvPr id="461" name="n_3mainValue【保健センター・保健所】&#10;有形固定資産減価償却率">
          <a:extLst>
            <a:ext uri="{FF2B5EF4-FFF2-40B4-BE49-F238E27FC236}">
              <a16:creationId xmlns:a16="http://schemas.microsoft.com/office/drawing/2014/main" id="{00000000-0008-0000-0F00-0000CD010000}"/>
            </a:ext>
          </a:extLst>
        </xdr:cNvPr>
        <xdr:cNvSpPr txBox="1"/>
      </xdr:nvSpPr>
      <xdr:spPr>
        <a:xfrm>
          <a:off x="11900544" y="1028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22877</xdr:rowOff>
    </xdr:from>
    <xdr:ext cx="405111" cy="259045"/>
    <xdr:sp macro="" textlink="">
      <xdr:nvSpPr>
        <xdr:cNvPr id="462" name="n_4mainValue【保健センター・保健所】&#10;有形固定資産減価償却率">
          <a:extLst>
            <a:ext uri="{FF2B5EF4-FFF2-40B4-BE49-F238E27FC236}">
              <a16:creationId xmlns:a16="http://schemas.microsoft.com/office/drawing/2014/main" id="{00000000-0008-0000-0F00-0000CE010000}"/>
            </a:ext>
          </a:extLst>
        </xdr:cNvPr>
        <xdr:cNvSpPr txBox="1"/>
      </xdr:nvSpPr>
      <xdr:spPr>
        <a:xfrm>
          <a:off x="11102984" y="1024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3" name="正方形/長方形 462">
          <a:extLst>
            <a:ext uri="{FF2B5EF4-FFF2-40B4-BE49-F238E27FC236}">
              <a16:creationId xmlns:a16="http://schemas.microsoft.com/office/drawing/2014/main" id="{00000000-0008-0000-0F00-0000CF01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4" name="正方形/長方形 463">
          <a:extLst>
            <a:ext uri="{FF2B5EF4-FFF2-40B4-BE49-F238E27FC236}">
              <a16:creationId xmlns:a16="http://schemas.microsoft.com/office/drawing/2014/main" id="{00000000-0008-0000-0F00-0000D001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5" name="正方形/長方形 464">
          <a:extLst>
            <a:ext uri="{FF2B5EF4-FFF2-40B4-BE49-F238E27FC236}">
              <a16:creationId xmlns:a16="http://schemas.microsoft.com/office/drawing/2014/main" id="{00000000-0008-0000-0F00-0000D101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6" name="正方形/長方形 465">
          <a:extLst>
            <a:ext uri="{FF2B5EF4-FFF2-40B4-BE49-F238E27FC236}">
              <a16:creationId xmlns:a16="http://schemas.microsoft.com/office/drawing/2014/main" id="{00000000-0008-0000-0F00-0000D201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7" name="正方形/長方形 466">
          <a:extLst>
            <a:ext uri="{FF2B5EF4-FFF2-40B4-BE49-F238E27FC236}">
              <a16:creationId xmlns:a16="http://schemas.microsoft.com/office/drawing/2014/main" id="{00000000-0008-0000-0F00-0000D301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8" name="正方形/長方形 467">
          <a:extLst>
            <a:ext uri="{FF2B5EF4-FFF2-40B4-BE49-F238E27FC236}">
              <a16:creationId xmlns:a16="http://schemas.microsoft.com/office/drawing/2014/main" id="{00000000-0008-0000-0F00-0000D401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9" name="正方形/長方形 468">
          <a:extLst>
            <a:ext uri="{FF2B5EF4-FFF2-40B4-BE49-F238E27FC236}">
              <a16:creationId xmlns:a16="http://schemas.microsoft.com/office/drawing/2014/main" id="{00000000-0008-0000-0F00-0000D501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0" name="正方形/長方形 469">
          <a:extLst>
            <a:ext uri="{FF2B5EF4-FFF2-40B4-BE49-F238E27FC236}">
              <a16:creationId xmlns:a16="http://schemas.microsoft.com/office/drawing/2014/main" id="{00000000-0008-0000-0F00-0000D601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3" name="【保健センター・保健所】&#10;一人当たり面積グラフ枠">
          <a:extLst>
            <a:ext uri="{FF2B5EF4-FFF2-40B4-BE49-F238E27FC236}">
              <a16:creationId xmlns:a16="http://schemas.microsoft.com/office/drawing/2014/main" id="{00000000-0008-0000-0F00-0000E301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89154</xdr:rowOff>
    </xdr:from>
    <xdr:to>
      <xdr:col>116</xdr:col>
      <xdr:colOff>62864</xdr:colOff>
      <xdr:row>63</xdr:row>
      <xdr:rowOff>59436</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flipV="1">
          <a:off x="19509104" y="9476994"/>
          <a:ext cx="0" cy="1143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485" name="【保健センター・保健所】&#10;一人当たり面積最小値テキスト">
          <a:extLst>
            <a:ext uri="{FF2B5EF4-FFF2-40B4-BE49-F238E27FC236}">
              <a16:creationId xmlns:a16="http://schemas.microsoft.com/office/drawing/2014/main" id="{00000000-0008-0000-0F00-0000E5010000}"/>
            </a:ext>
          </a:extLst>
        </xdr:cNvPr>
        <xdr:cNvSpPr txBox="1"/>
      </xdr:nvSpPr>
      <xdr:spPr>
        <a:xfrm>
          <a:off x="19547840" y="1062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a:off x="19443700" y="106207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35831</xdr:rowOff>
    </xdr:from>
    <xdr:ext cx="469744" cy="259045"/>
    <xdr:sp macro="" textlink="">
      <xdr:nvSpPr>
        <xdr:cNvPr id="487" name="【保健センター・保健所】&#10;一人当たり面積最大値テキスト">
          <a:extLst>
            <a:ext uri="{FF2B5EF4-FFF2-40B4-BE49-F238E27FC236}">
              <a16:creationId xmlns:a16="http://schemas.microsoft.com/office/drawing/2014/main" id="{00000000-0008-0000-0F00-0000E7010000}"/>
            </a:ext>
          </a:extLst>
        </xdr:cNvPr>
        <xdr:cNvSpPr txBox="1"/>
      </xdr:nvSpPr>
      <xdr:spPr>
        <a:xfrm>
          <a:off x="19547840" y="925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89154</xdr:rowOff>
    </xdr:from>
    <xdr:to>
      <xdr:col>116</xdr:col>
      <xdr:colOff>152400</xdr:colOff>
      <xdr:row>56</xdr:row>
      <xdr:rowOff>89154</xdr:rowOff>
    </xdr:to>
    <xdr:cxnSp macro="">
      <xdr:nvCxnSpPr>
        <xdr:cNvPr id="488" name="直線コネクタ 487">
          <a:extLst>
            <a:ext uri="{FF2B5EF4-FFF2-40B4-BE49-F238E27FC236}">
              <a16:creationId xmlns:a16="http://schemas.microsoft.com/office/drawing/2014/main" id="{00000000-0008-0000-0F00-0000E8010000}"/>
            </a:ext>
          </a:extLst>
        </xdr:cNvPr>
        <xdr:cNvCxnSpPr/>
      </xdr:nvCxnSpPr>
      <xdr:spPr>
        <a:xfrm>
          <a:off x="19443700" y="94769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63517</xdr:rowOff>
    </xdr:from>
    <xdr:ext cx="469744" cy="259045"/>
    <xdr:sp macro="" textlink="">
      <xdr:nvSpPr>
        <xdr:cNvPr id="489" name="【保健センター・保健所】&#10;一人当たり面積平均値テキスト">
          <a:extLst>
            <a:ext uri="{FF2B5EF4-FFF2-40B4-BE49-F238E27FC236}">
              <a16:creationId xmlns:a16="http://schemas.microsoft.com/office/drawing/2014/main" id="{00000000-0008-0000-0F00-0000E9010000}"/>
            </a:ext>
          </a:extLst>
        </xdr:cNvPr>
        <xdr:cNvSpPr txBox="1"/>
      </xdr:nvSpPr>
      <xdr:spPr>
        <a:xfrm>
          <a:off x="19547840" y="10121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490" name="フローチャート: 判断 489">
          <a:extLst>
            <a:ext uri="{FF2B5EF4-FFF2-40B4-BE49-F238E27FC236}">
              <a16:creationId xmlns:a16="http://schemas.microsoft.com/office/drawing/2014/main" id="{00000000-0008-0000-0F00-0000EA010000}"/>
            </a:ext>
          </a:extLst>
        </xdr:cNvPr>
        <xdr:cNvSpPr/>
      </xdr:nvSpPr>
      <xdr:spPr>
        <a:xfrm>
          <a:off x="1945894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491" name="フローチャート: 判断 490">
          <a:extLst>
            <a:ext uri="{FF2B5EF4-FFF2-40B4-BE49-F238E27FC236}">
              <a16:creationId xmlns:a16="http://schemas.microsoft.com/office/drawing/2014/main" id="{00000000-0008-0000-0F00-0000EB010000}"/>
            </a:ext>
          </a:extLst>
        </xdr:cNvPr>
        <xdr:cNvSpPr/>
      </xdr:nvSpPr>
      <xdr:spPr>
        <a:xfrm>
          <a:off x="18735040" y="102941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88646</xdr:rowOff>
    </xdr:from>
    <xdr:to>
      <xdr:col>107</xdr:col>
      <xdr:colOff>101600</xdr:colOff>
      <xdr:row>62</xdr:row>
      <xdr:rowOff>18796</xdr:rowOff>
    </xdr:to>
    <xdr:sp macro="" textlink="">
      <xdr:nvSpPr>
        <xdr:cNvPr id="492" name="フローチャート: 判断 491">
          <a:extLst>
            <a:ext uri="{FF2B5EF4-FFF2-40B4-BE49-F238E27FC236}">
              <a16:creationId xmlns:a16="http://schemas.microsoft.com/office/drawing/2014/main" id="{00000000-0008-0000-0F00-0000EC010000}"/>
            </a:ext>
          </a:extLst>
        </xdr:cNvPr>
        <xdr:cNvSpPr/>
      </xdr:nvSpPr>
      <xdr:spPr>
        <a:xfrm>
          <a:off x="17937480" y="103146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20066</xdr:rowOff>
    </xdr:from>
    <xdr:to>
      <xdr:col>102</xdr:col>
      <xdr:colOff>165100</xdr:colOff>
      <xdr:row>61</xdr:row>
      <xdr:rowOff>121666</xdr:rowOff>
    </xdr:to>
    <xdr:sp macro="" textlink="">
      <xdr:nvSpPr>
        <xdr:cNvPr id="493" name="フローチャート: 判断 492">
          <a:extLst>
            <a:ext uri="{FF2B5EF4-FFF2-40B4-BE49-F238E27FC236}">
              <a16:creationId xmlns:a16="http://schemas.microsoft.com/office/drawing/2014/main" id="{00000000-0008-0000-0F00-0000ED010000}"/>
            </a:ext>
          </a:extLst>
        </xdr:cNvPr>
        <xdr:cNvSpPr/>
      </xdr:nvSpPr>
      <xdr:spPr>
        <a:xfrm>
          <a:off x="17162780" y="102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17780</xdr:rowOff>
    </xdr:from>
    <xdr:to>
      <xdr:col>98</xdr:col>
      <xdr:colOff>38100</xdr:colOff>
      <xdr:row>61</xdr:row>
      <xdr:rowOff>119380</xdr:rowOff>
    </xdr:to>
    <xdr:sp macro="" textlink="">
      <xdr:nvSpPr>
        <xdr:cNvPr id="494" name="フローチャート: 判断 493">
          <a:extLst>
            <a:ext uri="{FF2B5EF4-FFF2-40B4-BE49-F238E27FC236}">
              <a16:creationId xmlns:a16="http://schemas.microsoft.com/office/drawing/2014/main" id="{00000000-0008-0000-0F00-0000EE010000}"/>
            </a:ext>
          </a:extLst>
        </xdr:cNvPr>
        <xdr:cNvSpPr/>
      </xdr:nvSpPr>
      <xdr:spPr>
        <a:xfrm>
          <a:off x="16388080" y="102438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00000000-0008-0000-0F00-0000F001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45212</xdr:rowOff>
    </xdr:from>
    <xdr:to>
      <xdr:col>116</xdr:col>
      <xdr:colOff>114300</xdr:colOff>
      <xdr:row>61</xdr:row>
      <xdr:rowOff>146812</xdr:rowOff>
    </xdr:to>
    <xdr:sp macro="" textlink="">
      <xdr:nvSpPr>
        <xdr:cNvPr id="500" name="楕円 499">
          <a:extLst>
            <a:ext uri="{FF2B5EF4-FFF2-40B4-BE49-F238E27FC236}">
              <a16:creationId xmlns:a16="http://schemas.microsoft.com/office/drawing/2014/main" id="{00000000-0008-0000-0F00-0000F4010000}"/>
            </a:ext>
          </a:extLst>
        </xdr:cNvPr>
        <xdr:cNvSpPr/>
      </xdr:nvSpPr>
      <xdr:spPr>
        <a:xfrm>
          <a:off x="19458940" y="102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23639</xdr:rowOff>
    </xdr:from>
    <xdr:ext cx="469744" cy="259045"/>
    <xdr:sp macro="" textlink="">
      <xdr:nvSpPr>
        <xdr:cNvPr id="501" name="【保健センター・保健所】&#10;一人当たり面積該当値テキスト">
          <a:extLst>
            <a:ext uri="{FF2B5EF4-FFF2-40B4-BE49-F238E27FC236}">
              <a16:creationId xmlns:a16="http://schemas.microsoft.com/office/drawing/2014/main" id="{00000000-0008-0000-0F00-0000F5010000}"/>
            </a:ext>
          </a:extLst>
        </xdr:cNvPr>
        <xdr:cNvSpPr txBox="1"/>
      </xdr:nvSpPr>
      <xdr:spPr>
        <a:xfrm>
          <a:off x="19547840" y="10249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54356</xdr:rowOff>
    </xdr:from>
    <xdr:to>
      <xdr:col>112</xdr:col>
      <xdr:colOff>38100</xdr:colOff>
      <xdr:row>61</xdr:row>
      <xdr:rowOff>155956</xdr:rowOff>
    </xdr:to>
    <xdr:sp macro="" textlink="">
      <xdr:nvSpPr>
        <xdr:cNvPr id="502" name="楕円 501">
          <a:extLst>
            <a:ext uri="{FF2B5EF4-FFF2-40B4-BE49-F238E27FC236}">
              <a16:creationId xmlns:a16="http://schemas.microsoft.com/office/drawing/2014/main" id="{00000000-0008-0000-0F00-0000F6010000}"/>
            </a:ext>
          </a:extLst>
        </xdr:cNvPr>
        <xdr:cNvSpPr/>
      </xdr:nvSpPr>
      <xdr:spPr>
        <a:xfrm>
          <a:off x="18735040" y="102803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96012</xdr:rowOff>
    </xdr:from>
    <xdr:to>
      <xdr:col>116</xdr:col>
      <xdr:colOff>63500</xdr:colOff>
      <xdr:row>61</xdr:row>
      <xdr:rowOff>105156</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flipV="1">
          <a:off x="18778220" y="10322052"/>
          <a:ext cx="7315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63500</xdr:rowOff>
    </xdr:from>
    <xdr:to>
      <xdr:col>107</xdr:col>
      <xdr:colOff>101600</xdr:colOff>
      <xdr:row>61</xdr:row>
      <xdr:rowOff>165100</xdr:rowOff>
    </xdr:to>
    <xdr:sp macro="" textlink="">
      <xdr:nvSpPr>
        <xdr:cNvPr id="504" name="楕円 503">
          <a:extLst>
            <a:ext uri="{FF2B5EF4-FFF2-40B4-BE49-F238E27FC236}">
              <a16:creationId xmlns:a16="http://schemas.microsoft.com/office/drawing/2014/main" id="{00000000-0008-0000-0F00-0000F8010000}"/>
            </a:ext>
          </a:extLst>
        </xdr:cNvPr>
        <xdr:cNvSpPr/>
      </xdr:nvSpPr>
      <xdr:spPr>
        <a:xfrm>
          <a:off x="1793748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105156</xdr:rowOff>
    </xdr:from>
    <xdr:to>
      <xdr:col>111</xdr:col>
      <xdr:colOff>177800</xdr:colOff>
      <xdr:row>61</xdr:row>
      <xdr:rowOff>114300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flipV="1">
          <a:off x="17988280" y="10331196"/>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72644</xdr:rowOff>
    </xdr:from>
    <xdr:to>
      <xdr:col>102</xdr:col>
      <xdr:colOff>165100</xdr:colOff>
      <xdr:row>62</xdr:row>
      <xdr:rowOff>2794</xdr:rowOff>
    </xdr:to>
    <xdr:sp macro="" textlink="">
      <xdr:nvSpPr>
        <xdr:cNvPr id="506" name="楕円 505">
          <a:extLst>
            <a:ext uri="{FF2B5EF4-FFF2-40B4-BE49-F238E27FC236}">
              <a16:creationId xmlns:a16="http://schemas.microsoft.com/office/drawing/2014/main" id="{00000000-0008-0000-0F00-0000FA010000}"/>
            </a:ext>
          </a:extLst>
        </xdr:cNvPr>
        <xdr:cNvSpPr/>
      </xdr:nvSpPr>
      <xdr:spPr>
        <a:xfrm>
          <a:off x="17162780" y="102986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114300</xdr:rowOff>
    </xdr:from>
    <xdr:to>
      <xdr:col>107</xdr:col>
      <xdr:colOff>50800</xdr:colOff>
      <xdr:row>61</xdr:row>
      <xdr:rowOff>123444</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flipV="1">
          <a:off x="17213580" y="10340340"/>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84074</xdr:rowOff>
    </xdr:from>
    <xdr:to>
      <xdr:col>98</xdr:col>
      <xdr:colOff>38100</xdr:colOff>
      <xdr:row>62</xdr:row>
      <xdr:rowOff>14224</xdr:rowOff>
    </xdr:to>
    <xdr:sp macro="" textlink="">
      <xdr:nvSpPr>
        <xdr:cNvPr id="508" name="楕円 507">
          <a:extLst>
            <a:ext uri="{FF2B5EF4-FFF2-40B4-BE49-F238E27FC236}">
              <a16:creationId xmlns:a16="http://schemas.microsoft.com/office/drawing/2014/main" id="{00000000-0008-0000-0F00-0000FC010000}"/>
            </a:ext>
          </a:extLst>
        </xdr:cNvPr>
        <xdr:cNvSpPr/>
      </xdr:nvSpPr>
      <xdr:spPr>
        <a:xfrm>
          <a:off x="16388080" y="103101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123444</xdr:rowOff>
    </xdr:from>
    <xdr:to>
      <xdr:col>102</xdr:col>
      <xdr:colOff>114300</xdr:colOff>
      <xdr:row>61</xdr:row>
      <xdr:rowOff>134874</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flipV="1">
          <a:off x="16431260" y="10349484"/>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160799</xdr:rowOff>
    </xdr:from>
    <xdr:ext cx="469744" cy="259045"/>
    <xdr:sp macro="" textlink="">
      <xdr:nvSpPr>
        <xdr:cNvPr id="510" name="n_1aveValue【保健センター・保健所】&#10;一人当たり面積">
          <a:extLst>
            <a:ext uri="{FF2B5EF4-FFF2-40B4-BE49-F238E27FC236}">
              <a16:creationId xmlns:a16="http://schemas.microsoft.com/office/drawing/2014/main" id="{00000000-0008-0000-0F00-0000FE010000}"/>
            </a:ext>
          </a:extLst>
        </xdr:cNvPr>
        <xdr:cNvSpPr txBox="1"/>
      </xdr:nvSpPr>
      <xdr:spPr>
        <a:xfrm>
          <a:off x="18561127" y="10386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9923</xdr:rowOff>
    </xdr:from>
    <xdr:ext cx="469744" cy="259045"/>
    <xdr:sp macro="" textlink="">
      <xdr:nvSpPr>
        <xdr:cNvPr id="511" name="n_2aveValue【保健センター・保健所】&#10;一人当たり面積">
          <a:extLst>
            <a:ext uri="{FF2B5EF4-FFF2-40B4-BE49-F238E27FC236}">
              <a16:creationId xmlns:a16="http://schemas.microsoft.com/office/drawing/2014/main" id="{00000000-0008-0000-0F00-0000FF010000}"/>
            </a:ext>
          </a:extLst>
        </xdr:cNvPr>
        <xdr:cNvSpPr txBox="1"/>
      </xdr:nvSpPr>
      <xdr:spPr>
        <a:xfrm>
          <a:off x="17776267" y="1040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138193</xdr:rowOff>
    </xdr:from>
    <xdr:ext cx="469744" cy="259045"/>
    <xdr:sp macro="" textlink="">
      <xdr:nvSpPr>
        <xdr:cNvPr id="512" name="n_3aveValue【保健センター・保健所】&#10;一人当たり面積">
          <a:extLst>
            <a:ext uri="{FF2B5EF4-FFF2-40B4-BE49-F238E27FC236}">
              <a16:creationId xmlns:a16="http://schemas.microsoft.com/office/drawing/2014/main" id="{00000000-0008-0000-0F00-000000020000}"/>
            </a:ext>
          </a:extLst>
        </xdr:cNvPr>
        <xdr:cNvSpPr txBox="1"/>
      </xdr:nvSpPr>
      <xdr:spPr>
        <a:xfrm>
          <a:off x="17001567" y="1002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135907</xdr:rowOff>
    </xdr:from>
    <xdr:ext cx="469744" cy="259045"/>
    <xdr:sp macro="" textlink="">
      <xdr:nvSpPr>
        <xdr:cNvPr id="513" name="n_4aveValue【保健センター・保健所】&#10;一人当たり面積">
          <a:extLst>
            <a:ext uri="{FF2B5EF4-FFF2-40B4-BE49-F238E27FC236}">
              <a16:creationId xmlns:a16="http://schemas.microsoft.com/office/drawing/2014/main" id="{00000000-0008-0000-0F00-000001020000}"/>
            </a:ext>
          </a:extLst>
        </xdr:cNvPr>
        <xdr:cNvSpPr txBox="1"/>
      </xdr:nvSpPr>
      <xdr:spPr>
        <a:xfrm>
          <a:off x="16226867" y="1002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1033</xdr:rowOff>
    </xdr:from>
    <xdr:ext cx="469744" cy="259045"/>
    <xdr:sp macro="" textlink="">
      <xdr:nvSpPr>
        <xdr:cNvPr id="514" name="n_1mainValue【保健センター・保健所】&#10;一人当たり面積">
          <a:extLst>
            <a:ext uri="{FF2B5EF4-FFF2-40B4-BE49-F238E27FC236}">
              <a16:creationId xmlns:a16="http://schemas.microsoft.com/office/drawing/2014/main" id="{00000000-0008-0000-0F00-000002020000}"/>
            </a:ext>
          </a:extLst>
        </xdr:cNvPr>
        <xdr:cNvSpPr txBox="1"/>
      </xdr:nvSpPr>
      <xdr:spPr>
        <a:xfrm>
          <a:off x="18561127" y="1005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10177</xdr:rowOff>
    </xdr:from>
    <xdr:ext cx="469744" cy="259045"/>
    <xdr:sp macro="" textlink="">
      <xdr:nvSpPr>
        <xdr:cNvPr id="515" name="n_2mainValue【保健センター・保健所】&#10;一人当たり面積">
          <a:extLst>
            <a:ext uri="{FF2B5EF4-FFF2-40B4-BE49-F238E27FC236}">
              <a16:creationId xmlns:a16="http://schemas.microsoft.com/office/drawing/2014/main" id="{00000000-0008-0000-0F00-000003020000}"/>
            </a:ext>
          </a:extLst>
        </xdr:cNvPr>
        <xdr:cNvSpPr txBox="1"/>
      </xdr:nvSpPr>
      <xdr:spPr>
        <a:xfrm>
          <a:off x="17776267" y="1006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165371</xdr:rowOff>
    </xdr:from>
    <xdr:ext cx="469744" cy="259045"/>
    <xdr:sp macro="" textlink="">
      <xdr:nvSpPr>
        <xdr:cNvPr id="516" name="n_3mainValue【保健センター・保健所】&#10;一人当たり面積">
          <a:extLst>
            <a:ext uri="{FF2B5EF4-FFF2-40B4-BE49-F238E27FC236}">
              <a16:creationId xmlns:a16="http://schemas.microsoft.com/office/drawing/2014/main" id="{00000000-0008-0000-0F00-000004020000}"/>
            </a:ext>
          </a:extLst>
        </xdr:cNvPr>
        <xdr:cNvSpPr txBox="1"/>
      </xdr:nvSpPr>
      <xdr:spPr>
        <a:xfrm>
          <a:off x="17001567" y="1039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5351</xdr:rowOff>
    </xdr:from>
    <xdr:ext cx="469744" cy="259045"/>
    <xdr:sp macro="" textlink="">
      <xdr:nvSpPr>
        <xdr:cNvPr id="517" name="n_4mainValue【保健センター・保健所】&#10;一人当たり面積">
          <a:extLst>
            <a:ext uri="{FF2B5EF4-FFF2-40B4-BE49-F238E27FC236}">
              <a16:creationId xmlns:a16="http://schemas.microsoft.com/office/drawing/2014/main" id="{00000000-0008-0000-0F00-000005020000}"/>
            </a:ext>
          </a:extLst>
        </xdr:cNvPr>
        <xdr:cNvSpPr txBox="1"/>
      </xdr:nvSpPr>
      <xdr:spPr>
        <a:xfrm>
          <a:off x="16226867" y="1039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8" name="正方形/長方形 517">
          <a:extLst>
            <a:ext uri="{FF2B5EF4-FFF2-40B4-BE49-F238E27FC236}">
              <a16:creationId xmlns:a16="http://schemas.microsoft.com/office/drawing/2014/main" id="{00000000-0008-0000-0F00-000006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9" name="正方形/長方形 518">
          <a:extLst>
            <a:ext uri="{FF2B5EF4-FFF2-40B4-BE49-F238E27FC236}">
              <a16:creationId xmlns:a16="http://schemas.microsoft.com/office/drawing/2014/main" id="{00000000-0008-0000-0F00-000007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0" name="正方形/長方形 519">
          <a:extLst>
            <a:ext uri="{FF2B5EF4-FFF2-40B4-BE49-F238E27FC236}">
              <a16:creationId xmlns:a16="http://schemas.microsoft.com/office/drawing/2014/main" id="{00000000-0008-0000-0F00-000008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1" name="正方形/長方形 520">
          <a:extLst>
            <a:ext uri="{FF2B5EF4-FFF2-40B4-BE49-F238E27FC236}">
              <a16:creationId xmlns:a16="http://schemas.microsoft.com/office/drawing/2014/main" id="{00000000-0008-0000-0F00-000009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2" name="正方形/長方形 521">
          <a:extLst>
            <a:ext uri="{FF2B5EF4-FFF2-40B4-BE49-F238E27FC236}">
              <a16:creationId xmlns:a16="http://schemas.microsoft.com/office/drawing/2014/main" id="{00000000-0008-0000-0F00-00000A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3" name="正方形/長方形 522">
          <a:extLst>
            <a:ext uri="{FF2B5EF4-FFF2-40B4-BE49-F238E27FC236}">
              <a16:creationId xmlns:a16="http://schemas.microsoft.com/office/drawing/2014/main" id="{00000000-0008-0000-0F00-00000B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4" name="正方形/長方形 523">
          <a:extLst>
            <a:ext uri="{FF2B5EF4-FFF2-40B4-BE49-F238E27FC236}">
              <a16:creationId xmlns:a16="http://schemas.microsoft.com/office/drawing/2014/main" id="{00000000-0008-0000-0F00-00000C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5" name="正方形/長方形 524">
          <a:extLst>
            <a:ext uri="{FF2B5EF4-FFF2-40B4-BE49-F238E27FC236}">
              <a16:creationId xmlns:a16="http://schemas.microsoft.com/office/drawing/2014/main" id="{00000000-0008-0000-0F00-00000D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2" name="【消防施設】&#10;有形固定資産減価償却率グラフ枠">
          <a:extLst>
            <a:ext uri="{FF2B5EF4-FFF2-40B4-BE49-F238E27FC236}">
              <a16:creationId xmlns:a16="http://schemas.microsoft.com/office/drawing/2014/main" id="{00000000-0008-0000-0F00-00001E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95250</xdr:rowOff>
    </xdr:from>
    <xdr:to>
      <xdr:col>85</xdr:col>
      <xdr:colOff>126364</xdr:colOff>
      <xdr:row>86</xdr:row>
      <xdr:rowOff>168729</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flipV="1">
          <a:off x="14375764" y="13171170"/>
          <a:ext cx="0"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4" name="【消防施設】&#10;有形固定資産減価償却率最小値テキスト">
          <a:extLst>
            <a:ext uri="{FF2B5EF4-FFF2-40B4-BE49-F238E27FC236}">
              <a16:creationId xmlns:a16="http://schemas.microsoft.com/office/drawing/2014/main" id="{00000000-0008-0000-0F00-000020020000}"/>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41927</xdr:rowOff>
    </xdr:from>
    <xdr:ext cx="405111" cy="259045"/>
    <xdr:sp macro="" textlink="">
      <xdr:nvSpPr>
        <xdr:cNvPr id="546" name="【消防施設】&#10;有形固定資産減価償却率最大値テキスト">
          <a:extLst>
            <a:ext uri="{FF2B5EF4-FFF2-40B4-BE49-F238E27FC236}">
              <a16:creationId xmlns:a16="http://schemas.microsoft.com/office/drawing/2014/main" id="{00000000-0008-0000-0F00-000022020000}"/>
            </a:ext>
          </a:extLst>
        </xdr:cNvPr>
        <xdr:cNvSpPr txBox="1"/>
      </xdr:nvSpPr>
      <xdr:spPr>
        <a:xfrm>
          <a:off x="14414500" y="12950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95250</xdr:rowOff>
    </xdr:from>
    <xdr:to>
      <xdr:col>86</xdr:col>
      <xdr:colOff>25400</xdr:colOff>
      <xdr:row>78</xdr:row>
      <xdr:rowOff>95250</xdr:rowOff>
    </xdr:to>
    <xdr:cxnSp macro="">
      <xdr:nvCxnSpPr>
        <xdr:cNvPr id="547" name="直線コネクタ 546">
          <a:extLst>
            <a:ext uri="{FF2B5EF4-FFF2-40B4-BE49-F238E27FC236}">
              <a16:creationId xmlns:a16="http://schemas.microsoft.com/office/drawing/2014/main" id="{00000000-0008-0000-0F00-000023020000}"/>
            </a:ext>
          </a:extLst>
        </xdr:cNvPr>
        <xdr:cNvCxnSpPr/>
      </xdr:nvCxnSpPr>
      <xdr:spPr>
        <a:xfrm>
          <a:off x="14287500" y="13171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131008</xdr:rowOff>
    </xdr:from>
    <xdr:ext cx="405111" cy="259045"/>
    <xdr:sp macro="" textlink="">
      <xdr:nvSpPr>
        <xdr:cNvPr id="548" name="【消防施設】&#10;有形固定資産減価償却率平均値テキスト">
          <a:extLst>
            <a:ext uri="{FF2B5EF4-FFF2-40B4-BE49-F238E27FC236}">
              <a16:creationId xmlns:a16="http://schemas.microsoft.com/office/drawing/2014/main" id="{00000000-0008-0000-0F00-000024020000}"/>
            </a:ext>
          </a:extLst>
        </xdr:cNvPr>
        <xdr:cNvSpPr txBox="1"/>
      </xdr:nvSpPr>
      <xdr:spPr>
        <a:xfrm>
          <a:off x="14414500" y="137098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108131</xdr:rowOff>
    </xdr:from>
    <xdr:to>
      <xdr:col>85</xdr:col>
      <xdr:colOff>177800</xdr:colOff>
      <xdr:row>83</xdr:row>
      <xdr:rowOff>38281</xdr:rowOff>
    </xdr:to>
    <xdr:sp macro="" textlink="">
      <xdr:nvSpPr>
        <xdr:cNvPr id="549" name="フローチャート: 判断 548">
          <a:extLst>
            <a:ext uri="{FF2B5EF4-FFF2-40B4-BE49-F238E27FC236}">
              <a16:creationId xmlns:a16="http://schemas.microsoft.com/office/drawing/2014/main" id="{00000000-0008-0000-0F00-000025020000}"/>
            </a:ext>
          </a:extLst>
        </xdr:cNvPr>
        <xdr:cNvSpPr/>
      </xdr:nvSpPr>
      <xdr:spPr>
        <a:xfrm>
          <a:off x="14325600" y="1385461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550" name="フローチャート: 判断 549">
          <a:extLst>
            <a:ext uri="{FF2B5EF4-FFF2-40B4-BE49-F238E27FC236}">
              <a16:creationId xmlns:a16="http://schemas.microsoft.com/office/drawing/2014/main" id="{00000000-0008-0000-0F00-000026020000}"/>
            </a:ext>
          </a:extLst>
        </xdr:cNvPr>
        <xdr:cNvSpPr/>
      </xdr:nvSpPr>
      <xdr:spPr>
        <a:xfrm>
          <a:off x="13578840" y="13866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127726</xdr:rowOff>
    </xdr:from>
    <xdr:to>
      <xdr:col>76</xdr:col>
      <xdr:colOff>165100</xdr:colOff>
      <xdr:row>83</xdr:row>
      <xdr:rowOff>57876</xdr:rowOff>
    </xdr:to>
    <xdr:sp macro="" textlink="">
      <xdr:nvSpPr>
        <xdr:cNvPr id="551" name="フローチャート: 判断 550">
          <a:extLst>
            <a:ext uri="{FF2B5EF4-FFF2-40B4-BE49-F238E27FC236}">
              <a16:creationId xmlns:a16="http://schemas.microsoft.com/office/drawing/2014/main" id="{00000000-0008-0000-0F00-000027020000}"/>
            </a:ext>
          </a:extLst>
        </xdr:cNvPr>
        <xdr:cNvSpPr/>
      </xdr:nvSpPr>
      <xdr:spPr>
        <a:xfrm>
          <a:off x="12804140" y="138742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42818</xdr:rowOff>
    </xdr:from>
    <xdr:to>
      <xdr:col>72</xdr:col>
      <xdr:colOff>38100</xdr:colOff>
      <xdr:row>83</xdr:row>
      <xdr:rowOff>144418</xdr:rowOff>
    </xdr:to>
    <xdr:sp macro="" textlink="">
      <xdr:nvSpPr>
        <xdr:cNvPr id="552" name="フローチャート: 判断 551">
          <a:extLst>
            <a:ext uri="{FF2B5EF4-FFF2-40B4-BE49-F238E27FC236}">
              <a16:creationId xmlns:a16="http://schemas.microsoft.com/office/drawing/2014/main" id="{00000000-0008-0000-0F00-000028020000}"/>
            </a:ext>
          </a:extLst>
        </xdr:cNvPr>
        <xdr:cNvSpPr/>
      </xdr:nvSpPr>
      <xdr:spPr>
        <a:xfrm>
          <a:off x="12029440" y="139569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39551</xdr:rowOff>
    </xdr:from>
    <xdr:to>
      <xdr:col>67</xdr:col>
      <xdr:colOff>101600</xdr:colOff>
      <xdr:row>83</xdr:row>
      <xdr:rowOff>141151</xdr:rowOff>
    </xdr:to>
    <xdr:sp macro="" textlink="">
      <xdr:nvSpPr>
        <xdr:cNvPr id="553" name="フローチャート: 判断 552">
          <a:extLst>
            <a:ext uri="{FF2B5EF4-FFF2-40B4-BE49-F238E27FC236}">
              <a16:creationId xmlns:a16="http://schemas.microsoft.com/office/drawing/2014/main" id="{00000000-0008-0000-0F00-000029020000}"/>
            </a:ext>
          </a:extLst>
        </xdr:cNvPr>
        <xdr:cNvSpPr/>
      </xdr:nvSpPr>
      <xdr:spPr>
        <a:xfrm>
          <a:off x="11231880" y="1395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00000000-0008-0000-0F00-00002B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59145</xdr:rowOff>
    </xdr:from>
    <xdr:to>
      <xdr:col>85</xdr:col>
      <xdr:colOff>177800</xdr:colOff>
      <xdr:row>84</xdr:row>
      <xdr:rowOff>160745</xdr:rowOff>
    </xdr:to>
    <xdr:sp macro="" textlink="">
      <xdr:nvSpPr>
        <xdr:cNvPr id="559" name="楕円 558">
          <a:extLst>
            <a:ext uri="{FF2B5EF4-FFF2-40B4-BE49-F238E27FC236}">
              <a16:creationId xmlns:a16="http://schemas.microsoft.com/office/drawing/2014/main" id="{00000000-0008-0000-0F00-00002F020000}"/>
            </a:ext>
          </a:extLst>
        </xdr:cNvPr>
        <xdr:cNvSpPr/>
      </xdr:nvSpPr>
      <xdr:spPr>
        <a:xfrm>
          <a:off x="14325600" y="1414090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37572</xdr:rowOff>
    </xdr:from>
    <xdr:ext cx="405111" cy="259045"/>
    <xdr:sp macro="" textlink="">
      <xdr:nvSpPr>
        <xdr:cNvPr id="560" name="【消防施設】&#10;有形固定資産減価償却率該当値テキスト">
          <a:extLst>
            <a:ext uri="{FF2B5EF4-FFF2-40B4-BE49-F238E27FC236}">
              <a16:creationId xmlns:a16="http://schemas.microsoft.com/office/drawing/2014/main" id="{00000000-0008-0000-0F00-000030020000}"/>
            </a:ext>
          </a:extLst>
        </xdr:cNvPr>
        <xdr:cNvSpPr txBox="1"/>
      </xdr:nvSpPr>
      <xdr:spPr>
        <a:xfrm>
          <a:off x="14414500" y="14119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19957</xdr:rowOff>
    </xdr:from>
    <xdr:to>
      <xdr:col>81</xdr:col>
      <xdr:colOff>101600</xdr:colOff>
      <xdr:row>84</xdr:row>
      <xdr:rowOff>121557</xdr:rowOff>
    </xdr:to>
    <xdr:sp macro="" textlink="">
      <xdr:nvSpPr>
        <xdr:cNvPr id="561" name="楕円 560">
          <a:extLst>
            <a:ext uri="{FF2B5EF4-FFF2-40B4-BE49-F238E27FC236}">
              <a16:creationId xmlns:a16="http://schemas.microsoft.com/office/drawing/2014/main" id="{00000000-0008-0000-0F00-000031020000}"/>
            </a:ext>
          </a:extLst>
        </xdr:cNvPr>
        <xdr:cNvSpPr/>
      </xdr:nvSpPr>
      <xdr:spPr>
        <a:xfrm>
          <a:off x="13578840" y="1410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70757</xdr:rowOff>
    </xdr:from>
    <xdr:to>
      <xdr:col>85</xdr:col>
      <xdr:colOff>127000</xdr:colOff>
      <xdr:row>84</xdr:row>
      <xdr:rowOff>109945</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3629640" y="14152517"/>
          <a:ext cx="74676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150586</xdr:rowOff>
    </xdr:from>
    <xdr:to>
      <xdr:col>76</xdr:col>
      <xdr:colOff>165100</xdr:colOff>
      <xdr:row>84</xdr:row>
      <xdr:rowOff>80736</xdr:rowOff>
    </xdr:to>
    <xdr:sp macro="" textlink="">
      <xdr:nvSpPr>
        <xdr:cNvPr id="563" name="楕円 562">
          <a:extLst>
            <a:ext uri="{FF2B5EF4-FFF2-40B4-BE49-F238E27FC236}">
              <a16:creationId xmlns:a16="http://schemas.microsoft.com/office/drawing/2014/main" id="{00000000-0008-0000-0F00-000033020000}"/>
            </a:ext>
          </a:extLst>
        </xdr:cNvPr>
        <xdr:cNvSpPr/>
      </xdr:nvSpPr>
      <xdr:spPr>
        <a:xfrm>
          <a:off x="12804140" y="140647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29936</xdr:rowOff>
    </xdr:from>
    <xdr:to>
      <xdr:col>81</xdr:col>
      <xdr:colOff>50800</xdr:colOff>
      <xdr:row>84</xdr:row>
      <xdr:rowOff>70757</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2854940" y="14111696"/>
          <a:ext cx="7747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122827</xdr:rowOff>
    </xdr:from>
    <xdr:to>
      <xdr:col>72</xdr:col>
      <xdr:colOff>38100</xdr:colOff>
      <xdr:row>84</xdr:row>
      <xdr:rowOff>52977</xdr:rowOff>
    </xdr:to>
    <xdr:sp macro="" textlink="">
      <xdr:nvSpPr>
        <xdr:cNvPr id="565" name="楕円 564">
          <a:extLst>
            <a:ext uri="{FF2B5EF4-FFF2-40B4-BE49-F238E27FC236}">
              <a16:creationId xmlns:a16="http://schemas.microsoft.com/office/drawing/2014/main" id="{00000000-0008-0000-0F00-000035020000}"/>
            </a:ext>
          </a:extLst>
        </xdr:cNvPr>
        <xdr:cNvSpPr/>
      </xdr:nvSpPr>
      <xdr:spPr>
        <a:xfrm>
          <a:off x="12029440" y="140369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2177</xdr:rowOff>
    </xdr:from>
    <xdr:to>
      <xdr:col>76</xdr:col>
      <xdr:colOff>114300</xdr:colOff>
      <xdr:row>84</xdr:row>
      <xdr:rowOff>29936</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2072620" y="14083937"/>
          <a:ext cx="7823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78739</xdr:rowOff>
    </xdr:from>
    <xdr:to>
      <xdr:col>67</xdr:col>
      <xdr:colOff>101600</xdr:colOff>
      <xdr:row>84</xdr:row>
      <xdr:rowOff>8889</xdr:rowOff>
    </xdr:to>
    <xdr:sp macro="" textlink="">
      <xdr:nvSpPr>
        <xdr:cNvPr id="567" name="楕円 566">
          <a:extLst>
            <a:ext uri="{FF2B5EF4-FFF2-40B4-BE49-F238E27FC236}">
              <a16:creationId xmlns:a16="http://schemas.microsoft.com/office/drawing/2014/main" id="{00000000-0008-0000-0F00-000037020000}"/>
            </a:ext>
          </a:extLst>
        </xdr:cNvPr>
        <xdr:cNvSpPr/>
      </xdr:nvSpPr>
      <xdr:spPr>
        <a:xfrm>
          <a:off x="11231880" y="139928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129539</xdr:rowOff>
    </xdr:from>
    <xdr:to>
      <xdr:col>71</xdr:col>
      <xdr:colOff>177800</xdr:colOff>
      <xdr:row>84</xdr:row>
      <xdr:rowOff>2177</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1282680" y="14043659"/>
          <a:ext cx="789940" cy="4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66239</xdr:rowOff>
    </xdr:from>
    <xdr:ext cx="405111" cy="259045"/>
    <xdr:sp macro="" textlink="">
      <xdr:nvSpPr>
        <xdr:cNvPr id="569" name="n_1aveValue【消防施設】&#10;有形固定資産減価償却率">
          <a:extLst>
            <a:ext uri="{FF2B5EF4-FFF2-40B4-BE49-F238E27FC236}">
              <a16:creationId xmlns:a16="http://schemas.microsoft.com/office/drawing/2014/main" id="{00000000-0008-0000-0F00-000039020000}"/>
            </a:ext>
          </a:extLst>
        </xdr:cNvPr>
        <xdr:cNvSpPr txBox="1"/>
      </xdr:nvSpPr>
      <xdr:spPr>
        <a:xfrm>
          <a:off x="13437244" y="13645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74403</xdr:rowOff>
    </xdr:from>
    <xdr:ext cx="405111" cy="259045"/>
    <xdr:sp macro="" textlink="">
      <xdr:nvSpPr>
        <xdr:cNvPr id="570" name="n_2aveValue【消防施設】&#10;有形固定資産減価償却率">
          <a:extLst>
            <a:ext uri="{FF2B5EF4-FFF2-40B4-BE49-F238E27FC236}">
              <a16:creationId xmlns:a16="http://schemas.microsoft.com/office/drawing/2014/main" id="{00000000-0008-0000-0F00-00003A020000}"/>
            </a:ext>
          </a:extLst>
        </xdr:cNvPr>
        <xdr:cNvSpPr txBox="1"/>
      </xdr:nvSpPr>
      <xdr:spPr>
        <a:xfrm>
          <a:off x="12675244" y="1365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160945</xdr:rowOff>
    </xdr:from>
    <xdr:ext cx="405111" cy="259045"/>
    <xdr:sp macro="" textlink="">
      <xdr:nvSpPr>
        <xdr:cNvPr id="571" name="n_3aveValue【消防施設】&#10;有形固定資産減価償却率">
          <a:extLst>
            <a:ext uri="{FF2B5EF4-FFF2-40B4-BE49-F238E27FC236}">
              <a16:creationId xmlns:a16="http://schemas.microsoft.com/office/drawing/2014/main" id="{00000000-0008-0000-0F00-00003B020000}"/>
            </a:ext>
          </a:extLst>
        </xdr:cNvPr>
        <xdr:cNvSpPr txBox="1"/>
      </xdr:nvSpPr>
      <xdr:spPr>
        <a:xfrm>
          <a:off x="11900544" y="13739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157678</xdr:rowOff>
    </xdr:from>
    <xdr:ext cx="405111" cy="259045"/>
    <xdr:sp macro="" textlink="">
      <xdr:nvSpPr>
        <xdr:cNvPr id="572" name="n_4aveValue【消防施設】&#10;有形固定資産減価償却率">
          <a:extLst>
            <a:ext uri="{FF2B5EF4-FFF2-40B4-BE49-F238E27FC236}">
              <a16:creationId xmlns:a16="http://schemas.microsoft.com/office/drawing/2014/main" id="{00000000-0008-0000-0F00-00003C020000}"/>
            </a:ext>
          </a:extLst>
        </xdr:cNvPr>
        <xdr:cNvSpPr txBox="1"/>
      </xdr:nvSpPr>
      <xdr:spPr>
        <a:xfrm>
          <a:off x="11102984" y="1373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112684</xdr:rowOff>
    </xdr:from>
    <xdr:ext cx="405111" cy="259045"/>
    <xdr:sp macro="" textlink="">
      <xdr:nvSpPr>
        <xdr:cNvPr id="573" name="n_1mainValue【消防施設】&#10;有形固定資産減価償却率">
          <a:extLst>
            <a:ext uri="{FF2B5EF4-FFF2-40B4-BE49-F238E27FC236}">
              <a16:creationId xmlns:a16="http://schemas.microsoft.com/office/drawing/2014/main" id="{00000000-0008-0000-0F00-00003D020000}"/>
            </a:ext>
          </a:extLst>
        </xdr:cNvPr>
        <xdr:cNvSpPr txBox="1"/>
      </xdr:nvSpPr>
      <xdr:spPr>
        <a:xfrm>
          <a:off x="13437244" y="1419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71863</xdr:rowOff>
    </xdr:from>
    <xdr:ext cx="405111" cy="259045"/>
    <xdr:sp macro="" textlink="">
      <xdr:nvSpPr>
        <xdr:cNvPr id="574" name="n_2mainValue【消防施設】&#10;有形固定資産減価償却率">
          <a:extLst>
            <a:ext uri="{FF2B5EF4-FFF2-40B4-BE49-F238E27FC236}">
              <a16:creationId xmlns:a16="http://schemas.microsoft.com/office/drawing/2014/main" id="{00000000-0008-0000-0F00-00003E020000}"/>
            </a:ext>
          </a:extLst>
        </xdr:cNvPr>
        <xdr:cNvSpPr txBox="1"/>
      </xdr:nvSpPr>
      <xdr:spPr>
        <a:xfrm>
          <a:off x="12675244" y="1415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44104</xdr:rowOff>
    </xdr:from>
    <xdr:ext cx="405111" cy="259045"/>
    <xdr:sp macro="" textlink="">
      <xdr:nvSpPr>
        <xdr:cNvPr id="575" name="n_3mainValue【消防施設】&#10;有形固定資産減価償却率">
          <a:extLst>
            <a:ext uri="{FF2B5EF4-FFF2-40B4-BE49-F238E27FC236}">
              <a16:creationId xmlns:a16="http://schemas.microsoft.com/office/drawing/2014/main" id="{00000000-0008-0000-0F00-00003F020000}"/>
            </a:ext>
          </a:extLst>
        </xdr:cNvPr>
        <xdr:cNvSpPr txBox="1"/>
      </xdr:nvSpPr>
      <xdr:spPr>
        <a:xfrm>
          <a:off x="11900544" y="1412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xdr:rowOff>
    </xdr:from>
    <xdr:ext cx="405111" cy="259045"/>
    <xdr:sp macro="" textlink="">
      <xdr:nvSpPr>
        <xdr:cNvPr id="576" name="n_4mainValue【消防施設】&#10;有形固定資産減価償却率">
          <a:extLst>
            <a:ext uri="{FF2B5EF4-FFF2-40B4-BE49-F238E27FC236}">
              <a16:creationId xmlns:a16="http://schemas.microsoft.com/office/drawing/2014/main" id="{00000000-0008-0000-0F00-000040020000}"/>
            </a:ext>
          </a:extLst>
        </xdr:cNvPr>
        <xdr:cNvSpPr txBox="1"/>
      </xdr:nvSpPr>
      <xdr:spPr>
        <a:xfrm>
          <a:off x="11102984" y="14081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7" name="正方形/長方形 576">
          <a:extLst>
            <a:ext uri="{FF2B5EF4-FFF2-40B4-BE49-F238E27FC236}">
              <a16:creationId xmlns:a16="http://schemas.microsoft.com/office/drawing/2014/main" id="{00000000-0008-0000-0F00-000041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8" name="正方形/長方形 577">
          <a:extLst>
            <a:ext uri="{FF2B5EF4-FFF2-40B4-BE49-F238E27FC236}">
              <a16:creationId xmlns:a16="http://schemas.microsoft.com/office/drawing/2014/main" id="{00000000-0008-0000-0F00-000042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9" name="正方形/長方形 578">
          <a:extLst>
            <a:ext uri="{FF2B5EF4-FFF2-40B4-BE49-F238E27FC236}">
              <a16:creationId xmlns:a16="http://schemas.microsoft.com/office/drawing/2014/main" id="{00000000-0008-0000-0F00-000043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0" name="正方形/長方形 579">
          <a:extLst>
            <a:ext uri="{FF2B5EF4-FFF2-40B4-BE49-F238E27FC236}">
              <a16:creationId xmlns:a16="http://schemas.microsoft.com/office/drawing/2014/main" id="{00000000-0008-0000-0F00-000044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1" name="正方形/長方形 580">
          <a:extLst>
            <a:ext uri="{FF2B5EF4-FFF2-40B4-BE49-F238E27FC236}">
              <a16:creationId xmlns:a16="http://schemas.microsoft.com/office/drawing/2014/main" id="{00000000-0008-0000-0F00-000045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2" name="正方形/長方形 581">
          <a:extLst>
            <a:ext uri="{FF2B5EF4-FFF2-40B4-BE49-F238E27FC236}">
              <a16:creationId xmlns:a16="http://schemas.microsoft.com/office/drawing/2014/main" id="{00000000-0008-0000-0F00-000046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3" name="正方形/長方形 582">
          <a:extLst>
            <a:ext uri="{FF2B5EF4-FFF2-40B4-BE49-F238E27FC236}">
              <a16:creationId xmlns:a16="http://schemas.microsoft.com/office/drawing/2014/main" id="{00000000-0008-0000-0F00-000047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4" name="正方形/長方形 583">
          <a:extLst>
            <a:ext uri="{FF2B5EF4-FFF2-40B4-BE49-F238E27FC236}">
              <a16:creationId xmlns:a16="http://schemas.microsoft.com/office/drawing/2014/main" id="{00000000-0008-0000-0F00-000048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6" name="テキスト ボックス 595">
          <a:extLst>
            <a:ext uri="{FF2B5EF4-FFF2-40B4-BE49-F238E27FC236}">
              <a16:creationId xmlns:a16="http://schemas.microsoft.com/office/drawing/2014/main" id="{00000000-0008-0000-0F00-000054020000}"/>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0" name="テキスト ボックス 599">
          <a:extLst>
            <a:ext uri="{FF2B5EF4-FFF2-40B4-BE49-F238E27FC236}">
              <a16:creationId xmlns:a16="http://schemas.microsoft.com/office/drawing/2014/main" id="{00000000-0008-0000-0F00-000058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1" name="【消防施設】&#10;一人当たり面積グラフ枠">
          <a:extLst>
            <a:ext uri="{FF2B5EF4-FFF2-40B4-BE49-F238E27FC236}">
              <a16:creationId xmlns:a16="http://schemas.microsoft.com/office/drawing/2014/main" id="{00000000-0008-0000-0F00-000059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74023</xdr:rowOff>
    </xdr:from>
    <xdr:to>
      <xdr:col>116</xdr:col>
      <xdr:colOff>62864</xdr:colOff>
      <xdr:row>86</xdr:row>
      <xdr:rowOff>150223</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flipV="1">
          <a:off x="19509104" y="13149943"/>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154050</xdr:rowOff>
    </xdr:from>
    <xdr:ext cx="469744" cy="259045"/>
    <xdr:sp macro="" textlink="">
      <xdr:nvSpPr>
        <xdr:cNvPr id="603" name="【消防施設】&#10;一人当たり面積最小値テキスト">
          <a:extLst>
            <a:ext uri="{FF2B5EF4-FFF2-40B4-BE49-F238E27FC236}">
              <a16:creationId xmlns:a16="http://schemas.microsoft.com/office/drawing/2014/main" id="{00000000-0008-0000-0F00-00005B020000}"/>
            </a:ext>
          </a:extLst>
        </xdr:cNvPr>
        <xdr:cNvSpPr txBox="1"/>
      </xdr:nvSpPr>
      <xdr:spPr>
        <a:xfrm>
          <a:off x="19547840" y="1457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150223</xdr:rowOff>
    </xdr:from>
    <xdr:to>
      <xdr:col>116</xdr:col>
      <xdr:colOff>152400</xdr:colOff>
      <xdr:row>86</xdr:row>
      <xdr:rowOff>150223</xdr:rowOff>
    </xdr:to>
    <xdr:cxnSp macro="">
      <xdr:nvCxnSpPr>
        <xdr:cNvPr id="604" name="直線コネクタ 603">
          <a:extLst>
            <a:ext uri="{FF2B5EF4-FFF2-40B4-BE49-F238E27FC236}">
              <a16:creationId xmlns:a16="http://schemas.microsoft.com/office/drawing/2014/main" id="{00000000-0008-0000-0F00-00005C020000}"/>
            </a:ext>
          </a:extLst>
        </xdr:cNvPr>
        <xdr:cNvCxnSpPr/>
      </xdr:nvCxnSpPr>
      <xdr:spPr>
        <a:xfrm>
          <a:off x="19443700" y="145672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20700</xdr:rowOff>
    </xdr:from>
    <xdr:ext cx="469744" cy="259045"/>
    <xdr:sp macro="" textlink="">
      <xdr:nvSpPr>
        <xdr:cNvPr id="605" name="【消防施設】&#10;一人当たり面積最大値テキスト">
          <a:extLst>
            <a:ext uri="{FF2B5EF4-FFF2-40B4-BE49-F238E27FC236}">
              <a16:creationId xmlns:a16="http://schemas.microsoft.com/office/drawing/2014/main" id="{00000000-0008-0000-0F00-00005D020000}"/>
            </a:ext>
          </a:extLst>
        </xdr:cNvPr>
        <xdr:cNvSpPr txBox="1"/>
      </xdr:nvSpPr>
      <xdr:spPr>
        <a:xfrm>
          <a:off x="19547840" y="1292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74023</xdr:rowOff>
    </xdr:from>
    <xdr:to>
      <xdr:col>116</xdr:col>
      <xdr:colOff>152400</xdr:colOff>
      <xdr:row>78</xdr:row>
      <xdr:rowOff>74023</xdr:rowOff>
    </xdr:to>
    <xdr:cxnSp macro="">
      <xdr:nvCxnSpPr>
        <xdr:cNvPr id="606" name="直線コネクタ 605">
          <a:extLst>
            <a:ext uri="{FF2B5EF4-FFF2-40B4-BE49-F238E27FC236}">
              <a16:creationId xmlns:a16="http://schemas.microsoft.com/office/drawing/2014/main" id="{00000000-0008-0000-0F00-00005E020000}"/>
            </a:ext>
          </a:extLst>
        </xdr:cNvPr>
        <xdr:cNvCxnSpPr/>
      </xdr:nvCxnSpPr>
      <xdr:spPr>
        <a:xfrm>
          <a:off x="19443700" y="131499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3101</xdr:rowOff>
    </xdr:from>
    <xdr:ext cx="469744" cy="259045"/>
    <xdr:sp macro="" textlink="">
      <xdr:nvSpPr>
        <xdr:cNvPr id="607" name="【消防施設】&#10;一人当たり面積平均値テキスト">
          <a:extLst>
            <a:ext uri="{FF2B5EF4-FFF2-40B4-BE49-F238E27FC236}">
              <a16:creationId xmlns:a16="http://schemas.microsoft.com/office/drawing/2014/main" id="{00000000-0008-0000-0F00-00005F020000}"/>
            </a:ext>
          </a:extLst>
        </xdr:cNvPr>
        <xdr:cNvSpPr txBox="1"/>
      </xdr:nvSpPr>
      <xdr:spPr>
        <a:xfrm>
          <a:off x="19547840" y="14084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151674</xdr:rowOff>
    </xdr:from>
    <xdr:to>
      <xdr:col>116</xdr:col>
      <xdr:colOff>114300</xdr:colOff>
      <xdr:row>85</xdr:row>
      <xdr:rowOff>81824</xdr:rowOff>
    </xdr:to>
    <xdr:sp macro="" textlink="">
      <xdr:nvSpPr>
        <xdr:cNvPr id="608" name="フローチャート: 判断 607">
          <a:extLst>
            <a:ext uri="{FF2B5EF4-FFF2-40B4-BE49-F238E27FC236}">
              <a16:creationId xmlns:a16="http://schemas.microsoft.com/office/drawing/2014/main" id="{00000000-0008-0000-0F00-000060020000}"/>
            </a:ext>
          </a:extLst>
        </xdr:cNvPr>
        <xdr:cNvSpPr/>
      </xdr:nvSpPr>
      <xdr:spPr>
        <a:xfrm>
          <a:off x="19458940" y="142334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163649</xdr:rowOff>
    </xdr:from>
    <xdr:to>
      <xdr:col>112</xdr:col>
      <xdr:colOff>38100</xdr:colOff>
      <xdr:row>85</xdr:row>
      <xdr:rowOff>93799</xdr:rowOff>
    </xdr:to>
    <xdr:sp macro="" textlink="">
      <xdr:nvSpPr>
        <xdr:cNvPr id="609" name="フローチャート: 判断 608">
          <a:extLst>
            <a:ext uri="{FF2B5EF4-FFF2-40B4-BE49-F238E27FC236}">
              <a16:creationId xmlns:a16="http://schemas.microsoft.com/office/drawing/2014/main" id="{00000000-0008-0000-0F00-000061020000}"/>
            </a:ext>
          </a:extLst>
        </xdr:cNvPr>
        <xdr:cNvSpPr/>
      </xdr:nvSpPr>
      <xdr:spPr>
        <a:xfrm>
          <a:off x="18735040" y="142454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45538</xdr:rowOff>
    </xdr:from>
    <xdr:to>
      <xdr:col>107</xdr:col>
      <xdr:colOff>101600</xdr:colOff>
      <xdr:row>85</xdr:row>
      <xdr:rowOff>147138</xdr:rowOff>
    </xdr:to>
    <xdr:sp macro="" textlink="">
      <xdr:nvSpPr>
        <xdr:cNvPr id="610" name="フローチャート: 判断 609">
          <a:extLst>
            <a:ext uri="{FF2B5EF4-FFF2-40B4-BE49-F238E27FC236}">
              <a16:creationId xmlns:a16="http://schemas.microsoft.com/office/drawing/2014/main" id="{00000000-0008-0000-0F00-000062020000}"/>
            </a:ext>
          </a:extLst>
        </xdr:cNvPr>
        <xdr:cNvSpPr/>
      </xdr:nvSpPr>
      <xdr:spPr>
        <a:xfrm>
          <a:off x="17937480" y="1429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50981</xdr:rowOff>
    </xdr:from>
    <xdr:to>
      <xdr:col>102</xdr:col>
      <xdr:colOff>165100</xdr:colOff>
      <xdr:row>85</xdr:row>
      <xdr:rowOff>152581</xdr:rowOff>
    </xdr:to>
    <xdr:sp macro="" textlink="">
      <xdr:nvSpPr>
        <xdr:cNvPr id="611" name="フローチャート: 判断 610">
          <a:extLst>
            <a:ext uri="{FF2B5EF4-FFF2-40B4-BE49-F238E27FC236}">
              <a16:creationId xmlns:a16="http://schemas.microsoft.com/office/drawing/2014/main" id="{00000000-0008-0000-0F00-000063020000}"/>
            </a:ext>
          </a:extLst>
        </xdr:cNvPr>
        <xdr:cNvSpPr/>
      </xdr:nvSpPr>
      <xdr:spPr>
        <a:xfrm>
          <a:off x="17162780" y="1430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57513</xdr:rowOff>
    </xdr:from>
    <xdr:to>
      <xdr:col>98</xdr:col>
      <xdr:colOff>38100</xdr:colOff>
      <xdr:row>85</xdr:row>
      <xdr:rowOff>159113</xdr:rowOff>
    </xdr:to>
    <xdr:sp macro="" textlink="">
      <xdr:nvSpPr>
        <xdr:cNvPr id="612" name="フローチャート: 判断 611">
          <a:extLst>
            <a:ext uri="{FF2B5EF4-FFF2-40B4-BE49-F238E27FC236}">
              <a16:creationId xmlns:a16="http://schemas.microsoft.com/office/drawing/2014/main" id="{00000000-0008-0000-0F00-000064020000}"/>
            </a:ext>
          </a:extLst>
        </xdr:cNvPr>
        <xdr:cNvSpPr/>
      </xdr:nvSpPr>
      <xdr:spPr>
        <a:xfrm>
          <a:off x="16388080" y="143069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19413</xdr:rowOff>
    </xdr:from>
    <xdr:to>
      <xdr:col>116</xdr:col>
      <xdr:colOff>114300</xdr:colOff>
      <xdr:row>85</xdr:row>
      <xdr:rowOff>121013</xdr:rowOff>
    </xdr:to>
    <xdr:sp macro="" textlink="">
      <xdr:nvSpPr>
        <xdr:cNvPr id="618" name="楕円 617">
          <a:extLst>
            <a:ext uri="{FF2B5EF4-FFF2-40B4-BE49-F238E27FC236}">
              <a16:creationId xmlns:a16="http://schemas.microsoft.com/office/drawing/2014/main" id="{00000000-0008-0000-0F00-00006A020000}"/>
            </a:ext>
          </a:extLst>
        </xdr:cNvPr>
        <xdr:cNvSpPr/>
      </xdr:nvSpPr>
      <xdr:spPr>
        <a:xfrm>
          <a:off x="19458940" y="1426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169290</xdr:rowOff>
    </xdr:from>
    <xdr:ext cx="469744" cy="259045"/>
    <xdr:sp macro="" textlink="">
      <xdr:nvSpPr>
        <xdr:cNvPr id="619" name="【消防施設】&#10;一人当たり面積該当値テキスト">
          <a:extLst>
            <a:ext uri="{FF2B5EF4-FFF2-40B4-BE49-F238E27FC236}">
              <a16:creationId xmlns:a16="http://schemas.microsoft.com/office/drawing/2014/main" id="{00000000-0008-0000-0F00-00006B020000}"/>
            </a:ext>
          </a:extLst>
        </xdr:cNvPr>
        <xdr:cNvSpPr txBox="1"/>
      </xdr:nvSpPr>
      <xdr:spPr>
        <a:xfrm>
          <a:off x="19547840" y="14251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25944</xdr:rowOff>
    </xdr:from>
    <xdr:to>
      <xdr:col>112</xdr:col>
      <xdr:colOff>38100</xdr:colOff>
      <xdr:row>85</xdr:row>
      <xdr:rowOff>127544</xdr:rowOff>
    </xdr:to>
    <xdr:sp macro="" textlink="">
      <xdr:nvSpPr>
        <xdr:cNvPr id="620" name="楕円 619">
          <a:extLst>
            <a:ext uri="{FF2B5EF4-FFF2-40B4-BE49-F238E27FC236}">
              <a16:creationId xmlns:a16="http://schemas.microsoft.com/office/drawing/2014/main" id="{00000000-0008-0000-0F00-00006C020000}"/>
            </a:ext>
          </a:extLst>
        </xdr:cNvPr>
        <xdr:cNvSpPr/>
      </xdr:nvSpPr>
      <xdr:spPr>
        <a:xfrm>
          <a:off x="18735040" y="142753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70213</xdr:rowOff>
    </xdr:from>
    <xdr:to>
      <xdr:col>116</xdr:col>
      <xdr:colOff>63500</xdr:colOff>
      <xdr:row>85</xdr:row>
      <xdr:rowOff>76744</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flipV="1">
          <a:off x="18778220" y="14319613"/>
          <a:ext cx="7315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31387</xdr:rowOff>
    </xdr:from>
    <xdr:to>
      <xdr:col>107</xdr:col>
      <xdr:colOff>101600</xdr:colOff>
      <xdr:row>85</xdr:row>
      <xdr:rowOff>132987</xdr:rowOff>
    </xdr:to>
    <xdr:sp macro="" textlink="">
      <xdr:nvSpPr>
        <xdr:cNvPr id="622" name="楕円 621">
          <a:extLst>
            <a:ext uri="{FF2B5EF4-FFF2-40B4-BE49-F238E27FC236}">
              <a16:creationId xmlns:a16="http://schemas.microsoft.com/office/drawing/2014/main" id="{00000000-0008-0000-0F00-00006E020000}"/>
            </a:ext>
          </a:extLst>
        </xdr:cNvPr>
        <xdr:cNvSpPr/>
      </xdr:nvSpPr>
      <xdr:spPr>
        <a:xfrm>
          <a:off x="17937480" y="1428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76744</xdr:rowOff>
    </xdr:from>
    <xdr:to>
      <xdr:col>111</xdr:col>
      <xdr:colOff>177800</xdr:colOff>
      <xdr:row>85</xdr:row>
      <xdr:rowOff>82187</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flipV="1">
          <a:off x="17988280" y="14326144"/>
          <a:ext cx="78994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37919</xdr:rowOff>
    </xdr:from>
    <xdr:to>
      <xdr:col>102</xdr:col>
      <xdr:colOff>165100</xdr:colOff>
      <xdr:row>85</xdr:row>
      <xdr:rowOff>139519</xdr:rowOff>
    </xdr:to>
    <xdr:sp macro="" textlink="">
      <xdr:nvSpPr>
        <xdr:cNvPr id="624" name="楕円 623">
          <a:extLst>
            <a:ext uri="{FF2B5EF4-FFF2-40B4-BE49-F238E27FC236}">
              <a16:creationId xmlns:a16="http://schemas.microsoft.com/office/drawing/2014/main" id="{00000000-0008-0000-0F00-000070020000}"/>
            </a:ext>
          </a:extLst>
        </xdr:cNvPr>
        <xdr:cNvSpPr/>
      </xdr:nvSpPr>
      <xdr:spPr>
        <a:xfrm>
          <a:off x="17162780" y="1428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82187</xdr:rowOff>
    </xdr:from>
    <xdr:to>
      <xdr:col>107</xdr:col>
      <xdr:colOff>50800</xdr:colOff>
      <xdr:row>85</xdr:row>
      <xdr:rowOff>88719</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flipV="1">
          <a:off x="17213580" y="14331587"/>
          <a:ext cx="7747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45538</xdr:rowOff>
    </xdr:from>
    <xdr:to>
      <xdr:col>98</xdr:col>
      <xdr:colOff>38100</xdr:colOff>
      <xdr:row>85</xdr:row>
      <xdr:rowOff>147138</xdr:rowOff>
    </xdr:to>
    <xdr:sp macro="" textlink="">
      <xdr:nvSpPr>
        <xdr:cNvPr id="626" name="楕円 625">
          <a:extLst>
            <a:ext uri="{FF2B5EF4-FFF2-40B4-BE49-F238E27FC236}">
              <a16:creationId xmlns:a16="http://schemas.microsoft.com/office/drawing/2014/main" id="{00000000-0008-0000-0F00-000072020000}"/>
            </a:ext>
          </a:extLst>
        </xdr:cNvPr>
        <xdr:cNvSpPr/>
      </xdr:nvSpPr>
      <xdr:spPr>
        <a:xfrm>
          <a:off x="16388080" y="142949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88719</xdr:rowOff>
    </xdr:from>
    <xdr:to>
      <xdr:col>102</xdr:col>
      <xdr:colOff>114300</xdr:colOff>
      <xdr:row>85</xdr:row>
      <xdr:rowOff>96338</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flipV="1">
          <a:off x="16431260" y="14338119"/>
          <a:ext cx="7823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110326</xdr:rowOff>
    </xdr:from>
    <xdr:ext cx="469744" cy="259045"/>
    <xdr:sp macro="" textlink="">
      <xdr:nvSpPr>
        <xdr:cNvPr id="628" name="n_1aveValue【消防施設】&#10;一人当たり面積">
          <a:extLst>
            <a:ext uri="{FF2B5EF4-FFF2-40B4-BE49-F238E27FC236}">
              <a16:creationId xmlns:a16="http://schemas.microsoft.com/office/drawing/2014/main" id="{00000000-0008-0000-0F00-000074020000}"/>
            </a:ext>
          </a:extLst>
        </xdr:cNvPr>
        <xdr:cNvSpPr txBox="1"/>
      </xdr:nvSpPr>
      <xdr:spPr>
        <a:xfrm>
          <a:off x="18561127" y="14024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138265</xdr:rowOff>
    </xdr:from>
    <xdr:ext cx="469744" cy="259045"/>
    <xdr:sp macro="" textlink="">
      <xdr:nvSpPr>
        <xdr:cNvPr id="629" name="n_2aveValue【消防施設】&#10;一人当たり面積">
          <a:extLst>
            <a:ext uri="{FF2B5EF4-FFF2-40B4-BE49-F238E27FC236}">
              <a16:creationId xmlns:a16="http://schemas.microsoft.com/office/drawing/2014/main" id="{00000000-0008-0000-0F00-000075020000}"/>
            </a:ext>
          </a:extLst>
        </xdr:cNvPr>
        <xdr:cNvSpPr txBox="1"/>
      </xdr:nvSpPr>
      <xdr:spPr>
        <a:xfrm>
          <a:off x="17776267" y="1438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143708</xdr:rowOff>
    </xdr:from>
    <xdr:ext cx="469744" cy="259045"/>
    <xdr:sp macro="" textlink="">
      <xdr:nvSpPr>
        <xdr:cNvPr id="630" name="n_3aveValue【消防施設】&#10;一人当たり面積">
          <a:extLst>
            <a:ext uri="{FF2B5EF4-FFF2-40B4-BE49-F238E27FC236}">
              <a16:creationId xmlns:a16="http://schemas.microsoft.com/office/drawing/2014/main" id="{00000000-0008-0000-0F00-000076020000}"/>
            </a:ext>
          </a:extLst>
        </xdr:cNvPr>
        <xdr:cNvSpPr txBox="1"/>
      </xdr:nvSpPr>
      <xdr:spPr>
        <a:xfrm>
          <a:off x="17001567" y="1439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150240</xdr:rowOff>
    </xdr:from>
    <xdr:ext cx="469744" cy="259045"/>
    <xdr:sp macro="" textlink="">
      <xdr:nvSpPr>
        <xdr:cNvPr id="631" name="n_4aveValue【消防施設】&#10;一人当たり面積">
          <a:extLst>
            <a:ext uri="{FF2B5EF4-FFF2-40B4-BE49-F238E27FC236}">
              <a16:creationId xmlns:a16="http://schemas.microsoft.com/office/drawing/2014/main" id="{00000000-0008-0000-0F00-000077020000}"/>
            </a:ext>
          </a:extLst>
        </xdr:cNvPr>
        <xdr:cNvSpPr txBox="1"/>
      </xdr:nvSpPr>
      <xdr:spPr>
        <a:xfrm>
          <a:off x="16226867" y="1439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118671</xdr:rowOff>
    </xdr:from>
    <xdr:ext cx="469744" cy="259045"/>
    <xdr:sp macro="" textlink="">
      <xdr:nvSpPr>
        <xdr:cNvPr id="632" name="n_1mainValue【消防施設】&#10;一人当たり面積">
          <a:extLst>
            <a:ext uri="{FF2B5EF4-FFF2-40B4-BE49-F238E27FC236}">
              <a16:creationId xmlns:a16="http://schemas.microsoft.com/office/drawing/2014/main" id="{00000000-0008-0000-0F00-000078020000}"/>
            </a:ext>
          </a:extLst>
        </xdr:cNvPr>
        <xdr:cNvSpPr txBox="1"/>
      </xdr:nvSpPr>
      <xdr:spPr>
        <a:xfrm>
          <a:off x="18561127" y="1436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149514</xdr:rowOff>
    </xdr:from>
    <xdr:ext cx="469744" cy="259045"/>
    <xdr:sp macro="" textlink="">
      <xdr:nvSpPr>
        <xdr:cNvPr id="633" name="n_2mainValue【消防施設】&#10;一人当たり面積">
          <a:extLst>
            <a:ext uri="{FF2B5EF4-FFF2-40B4-BE49-F238E27FC236}">
              <a16:creationId xmlns:a16="http://schemas.microsoft.com/office/drawing/2014/main" id="{00000000-0008-0000-0F00-000079020000}"/>
            </a:ext>
          </a:extLst>
        </xdr:cNvPr>
        <xdr:cNvSpPr txBox="1"/>
      </xdr:nvSpPr>
      <xdr:spPr>
        <a:xfrm>
          <a:off x="17776267" y="14063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156046</xdr:rowOff>
    </xdr:from>
    <xdr:ext cx="469744" cy="259045"/>
    <xdr:sp macro="" textlink="">
      <xdr:nvSpPr>
        <xdr:cNvPr id="634" name="n_3mainValue【消防施設】&#10;一人当たり面積">
          <a:extLst>
            <a:ext uri="{FF2B5EF4-FFF2-40B4-BE49-F238E27FC236}">
              <a16:creationId xmlns:a16="http://schemas.microsoft.com/office/drawing/2014/main" id="{00000000-0008-0000-0F00-00007A020000}"/>
            </a:ext>
          </a:extLst>
        </xdr:cNvPr>
        <xdr:cNvSpPr txBox="1"/>
      </xdr:nvSpPr>
      <xdr:spPr>
        <a:xfrm>
          <a:off x="17001567" y="1407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163665</xdr:rowOff>
    </xdr:from>
    <xdr:ext cx="469744" cy="259045"/>
    <xdr:sp macro="" textlink="">
      <xdr:nvSpPr>
        <xdr:cNvPr id="635" name="n_4mainValue【消防施設】&#10;一人当たり面積">
          <a:extLst>
            <a:ext uri="{FF2B5EF4-FFF2-40B4-BE49-F238E27FC236}">
              <a16:creationId xmlns:a16="http://schemas.microsoft.com/office/drawing/2014/main" id="{00000000-0008-0000-0F00-00007B020000}"/>
            </a:ext>
          </a:extLst>
        </xdr:cNvPr>
        <xdr:cNvSpPr txBox="1"/>
      </xdr:nvSpPr>
      <xdr:spPr>
        <a:xfrm>
          <a:off x="16226867" y="1407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a:extLst>
            <a:ext uri="{FF2B5EF4-FFF2-40B4-BE49-F238E27FC236}">
              <a16:creationId xmlns:a16="http://schemas.microsoft.com/office/drawing/2014/main" id="{00000000-0008-0000-0F00-00007C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a:extLst>
            <a:ext uri="{FF2B5EF4-FFF2-40B4-BE49-F238E27FC236}">
              <a16:creationId xmlns:a16="http://schemas.microsoft.com/office/drawing/2014/main" id="{00000000-0008-0000-0F00-00007D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a:extLst>
            <a:ext uri="{FF2B5EF4-FFF2-40B4-BE49-F238E27FC236}">
              <a16:creationId xmlns:a16="http://schemas.microsoft.com/office/drawing/2014/main" id="{00000000-0008-0000-0F00-00007E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a:extLst>
            <a:ext uri="{FF2B5EF4-FFF2-40B4-BE49-F238E27FC236}">
              <a16:creationId xmlns:a16="http://schemas.microsoft.com/office/drawing/2014/main" id="{00000000-0008-0000-0F00-00007F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a:extLst>
            <a:ext uri="{FF2B5EF4-FFF2-40B4-BE49-F238E27FC236}">
              <a16:creationId xmlns:a16="http://schemas.microsoft.com/office/drawing/2014/main" id="{00000000-0008-0000-0F00-000080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a:extLst>
            <a:ext uri="{FF2B5EF4-FFF2-40B4-BE49-F238E27FC236}">
              <a16:creationId xmlns:a16="http://schemas.microsoft.com/office/drawing/2014/main" id="{00000000-0008-0000-0F00-000081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a:extLst>
            <a:ext uri="{FF2B5EF4-FFF2-40B4-BE49-F238E27FC236}">
              <a16:creationId xmlns:a16="http://schemas.microsoft.com/office/drawing/2014/main" id="{00000000-0008-0000-0F00-000082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a:extLst>
            <a:ext uri="{FF2B5EF4-FFF2-40B4-BE49-F238E27FC236}">
              <a16:creationId xmlns:a16="http://schemas.microsoft.com/office/drawing/2014/main" id="{00000000-0008-0000-0F00-000083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0" name="【庁舎】&#10;有形固定資産減価償却率グラフ枠">
          <a:extLst>
            <a:ext uri="{FF2B5EF4-FFF2-40B4-BE49-F238E27FC236}">
              <a16:creationId xmlns:a16="http://schemas.microsoft.com/office/drawing/2014/main" id="{00000000-0008-0000-0F00-000094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flipV="1">
          <a:off x="14375764" y="16774886"/>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2" name="【庁舎】&#10;有形固定資産減価償却率最小値テキスト">
          <a:extLst>
            <a:ext uri="{FF2B5EF4-FFF2-40B4-BE49-F238E27FC236}">
              <a16:creationId xmlns:a16="http://schemas.microsoft.com/office/drawing/2014/main" id="{00000000-0008-0000-0F00-000096020000}"/>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664" name="【庁舎】&#10;有形固定資産減価償却率最大値テキスト">
          <a:extLst>
            <a:ext uri="{FF2B5EF4-FFF2-40B4-BE49-F238E27FC236}">
              <a16:creationId xmlns:a16="http://schemas.microsoft.com/office/drawing/2014/main" id="{00000000-0008-0000-0F00-000098020000}"/>
            </a:ext>
          </a:extLst>
        </xdr:cNvPr>
        <xdr:cNvSpPr txBox="1"/>
      </xdr:nvSpPr>
      <xdr:spPr>
        <a:xfrm>
          <a:off x="14414500" y="165577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4287500" y="167748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142620</xdr:rowOff>
    </xdr:from>
    <xdr:ext cx="405111" cy="259045"/>
    <xdr:sp macro="" textlink="">
      <xdr:nvSpPr>
        <xdr:cNvPr id="666" name="【庁舎】&#10;有形固定資産減価償却率平均値テキスト">
          <a:extLst>
            <a:ext uri="{FF2B5EF4-FFF2-40B4-BE49-F238E27FC236}">
              <a16:creationId xmlns:a16="http://schemas.microsoft.com/office/drawing/2014/main" id="{00000000-0008-0000-0F00-00009A020000}"/>
            </a:ext>
          </a:extLst>
        </xdr:cNvPr>
        <xdr:cNvSpPr txBox="1"/>
      </xdr:nvSpPr>
      <xdr:spPr>
        <a:xfrm>
          <a:off x="14414500" y="17409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667" name="フローチャート: 判断 666">
          <a:extLst>
            <a:ext uri="{FF2B5EF4-FFF2-40B4-BE49-F238E27FC236}">
              <a16:creationId xmlns:a16="http://schemas.microsoft.com/office/drawing/2014/main" id="{00000000-0008-0000-0F00-00009B020000}"/>
            </a:ext>
          </a:extLst>
        </xdr:cNvPr>
        <xdr:cNvSpPr/>
      </xdr:nvSpPr>
      <xdr:spPr>
        <a:xfrm>
          <a:off x="14325600" y="1743111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668" name="フローチャート: 判断 667">
          <a:extLst>
            <a:ext uri="{FF2B5EF4-FFF2-40B4-BE49-F238E27FC236}">
              <a16:creationId xmlns:a16="http://schemas.microsoft.com/office/drawing/2014/main" id="{00000000-0008-0000-0F00-00009C020000}"/>
            </a:ext>
          </a:extLst>
        </xdr:cNvPr>
        <xdr:cNvSpPr/>
      </xdr:nvSpPr>
      <xdr:spPr>
        <a:xfrm>
          <a:off x="13578840" y="174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669" name="フローチャート: 判断 668">
          <a:extLst>
            <a:ext uri="{FF2B5EF4-FFF2-40B4-BE49-F238E27FC236}">
              <a16:creationId xmlns:a16="http://schemas.microsoft.com/office/drawing/2014/main" id="{00000000-0008-0000-0F00-00009D020000}"/>
            </a:ext>
          </a:extLst>
        </xdr:cNvPr>
        <xdr:cNvSpPr/>
      </xdr:nvSpPr>
      <xdr:spPr>
        <a:xfrm>
          <a:off x="1280414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167458</xdr:rowOff>
    </xdr:from>
    <xdr:to>
      <xdr:col>72</xdr:col>
      <xdr:colOff>38100</xdr:colOff>
      <xdr:row>105</xdr:row>
      <xdr:rowOff>97608</xdr:rowOff>
    </xdr:to>
    <xdr:sp macro="" textlink="">
      <xdr:nvSpPr>
        <xdr:cNvPr id="670" name="フローチャート: 判断 669">
          <a:extLst>
            <a:ext uri="{FF2B5EF4-FFF2-40B4-BE49-F238E27FC236}">
              <a16:creationId xmlns:a16="http://schemas.microsoft.com/office/drawing/2014/main" id="{00000000-0008-0000-0F00-00009E020000}"/>
            </a:ext>
          </a:extLst>
        </xdr:cNvPr>
        <xdr:cNvSpPr/>
      </xdr:nvSpPr>
      <xdr:spPr>
        <a:xfrm>
          <a:off x="12029440" y="17602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141332</xdr:rowOff>
    </xdr:from>
    <xdr:to>
      <xdr:col>67</xdr:col>
      <xdr:colOff>101600</xdr:colOff>
      <xdr:row>105</xdr:row>
      <xdr:rowOff>71482</xdr:rowOff>
    </xdr:to>
    <xdr:sp macro="" textlink="">
      <xdr:nvSpPr>
        <xdr:cNvPr id="671" name="フローチャート: 判断 670">
          <a:extLst>
            <a:ext uri="{FF2B5EF4-FFF2-40B4-BE49-F238E27FC236}">
              <a16:creationId xmlns:a16="http://schemas.microsoft.com/office/drawing/2014/main" id="{00000000-0008-0000-0F00-00009F020000}"/>
            </a:ext>
          </a:extLst>
        </xdr:cNvPr>
        <xdr:cNvSpPr/>
      </xdr:nvSpPr>
      <xdr:spPr>
        <a:xfrm>
          <a:off x="11231880" y="175758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149498</xdr:rowOff>
    </xdr:from>
    <xdr:to>
      <xdr:col>85</xdr:col>
      <xdr:colOff>177800</xdr:colOff>
      <xdr:row>100</xdr:row>
      <xdr:rowOff>79648</xdr:rowOff>
    </xdr:to>
    <xdr:sp macro="" textlink="">
      <xdr:nvSpPr>
        <xdr:cNvPr id="677" name="楕円 676">
          <a:extLst>
            <a:ext uri="{FF2B5EF4-FFF2-40B4-BE49-F238E27FC236}">
              <a16:creationId xmlns:a16="http://schemas.microsoft.com/office/drawing/2014/main" id="{00000000-0008-0000-0F00-0000A5020000}"/>
            </a:ext>
          </a:extLst>
        </xdr:cNvPr>
        <xdr:cNvSpPr/>
      </xdr:nvSpPr>
      <xdr:spPr>
        <a:xfrm>
          <a:off x="14325600" y="1674585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84564</xdr:rowOff>
    </xdr:from>
    <xdr:ext cx="340478" cy="259045"/>
    <xdr:sp macro="" textlink="">
      <xdr:nvSpPr>
        <xdr:cNvPr id="678" name="【庁舎】&#10;有形固定資産減価償却率該当値テキスト">
          <a:extLst>
            <a:ext uri="{FF2B5EF4-FFF2-40B4-BE49-F238E27FC236}">
              <a16:creationId xmlns:a16="http://schemas.microsoft.com/office/drawing/2014/main" id="{00000000-0008-0000-0F00-0000A6020000}"/>
            </a:ext>
          </a:extLst>
        </xdr:cNvPr>
        <xdr:cNvSpPr txBox="1"/>
      </xdr:nvSpPr>
      <xdr:spPr>
        <a:xfrm>
          <a:off x="14414500" y="166809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25400</xdr:rowOff>
    </xdr:from>
    <xdr:to>
      <xdr:col>81</xdr:col>
      <xdr:colOff>101600</xdr:colOff>
      <xdr:row>108</xdr:row>
      <xdr:rowOff>127000</xdr:rowOff>
    </xdr:to>
    <xdr:sp macro="" textlink="">
      <xdr:nvSpPr>
        <xdr:cNvPr id="679" name="楕円 678">
          <a:extLst>
            <a:ext uri="{FF2B5EF4-FFF2-40B4-BE49-F238E27FC236}">
              <a16:creationId xmlns:a16="http://schemas.microsoft.com/office/drawing/2014/main" id="{00000000-0008-0000-0F00-0000A7020000}"/>
            </a:ext>
          </a:extLst>
        </xdr:cNvPr>
        <xdr:cNvSpPr/>
      </xdr:nvSpPr>
      <xdr:spPr>
        <a:xfrm>
          <a:off x="1357884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28848</xdr:rowOff>
    </xdr:from>
    <xdr:to>
      <xdr:col>85</xdr:col>
      <xdr:colOff>127000</xdr:colOff>
      <xdr:row>108</xdr:row>
      <xdr:rowOff>76200</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flipV="1">
          <a:off x="13629640" y="16792848"/>
          <a:ext cx="746760" cy="138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165826</xdr:rowOff>
    </xdr:from>
    <xdr:to>
      <xdr:col>76</xdr:col>
      <xdr:colOff>165100</xdr:colOff>
      <xdr:row>108</xdr:row>
      <xdr:rowOff>95976</xdr:rowOff>
    </xdr:to>
    <xdr:sp macro="" textlink="">
      <xdr:nvSpPr>
        <xdr:cNvPr id="681" name="楕円 680">
          <a:extLst>
            <a:ext uri="{FF2B5EF4-FFF2-40B4-BE49-F238E27FC236}">
              <a16:creationId xmlns:a16="http://schemas.microsoft.com/office/drawing/2014/main" id="{00000000-0008-0000-0F00-0000A9020000}"/>
            </a:ext>
          </a:extLst>
        </xdr:cNvPr>
        <xdr:cNvSpPr/>
      </xdr:nvSpPr>
      <xdr:spPr>
        <a:xfrm>
          <a:off x="12804140" y="181033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45176</xdr:rowOff>
    </xdr:from>
    <xdr:to>
      <xdr:col>81</xdr:col>
      <xdr:colOff>50800</xdr:colOff>
      <xdr:row>108</xdr:row>
      <xdr:rowOff>76200</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2854940" y="18150296"/>
          <a:ext cx="7747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131536</xdr:rowOff>
    </xdr:from>
    <xdr:to>
      <xdr:col>72</xdr:col>
      <xdr:colOff>38100</xdr:colOff>
      <xdr:row>108</xdr:row>
      <xdr:rowOff>61686</xdr:rowOff>
    </xdr:to>
    <xdr:sp macro="" textlink="">
      <xdr:nvSpPr>
        <xdr:cNvPr id="683" name="楕円 682">
          <a:extLst>
            <a:ext uri="{FF2B5EF4-FFF2-40B4-BE49-F238E27FC236}">
              <a16:creationId xmlns:a16="http://schemas.microsoft.com/office/drawing/2014/main" id="{00000000-0008-0000-0F00-0000AB020000}"/>
            </a:ext>
          </a:extLst>
        </xdr:cNvPr>
        <xdr:cNvSpPr/>
      </xdr:nvSpPr>
      <xdr:spPr>
        <a:xfrm>
          <a:off x="12029440" y="180690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10886</xdr:rowOff>
    </xdr:from>
    <xdr:to>
      <xdr:col>76</xdr:col>
      <xdr:colOff>114300</xdr:colOff>
      <xdr:row>108</xdr:row>
      <xdr:rowOff>45176</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2072620" y="18116006"/>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118473</xdr:rowOff>
    </xdr:from>
    <xdr:to>
      <xdr:col>67</xdr:col>
      <xdr:colOff>101600</xdr:colOff>
      <xdr:row>108</xdr:row>
      <xdr:rowOff>48623</xdr:rowOff>
    </xdr:to>
    <xdr:sp macro="" textlink="">
      <xdr:nvSpPr>
        <xdr:cNvPr id="685" name="楕円 684">
          <a:extLst>
            <a:ext uri="{FF2B5EF4-FFF2-40B4-BE49-F238E27FC236}">
              <a16:creationId xmlns:a16="http://schemas.microsoft.com/office/drawing/2014/main" id="{00000000-0008-0000-0F00-0000AD020000}"/>
            </a:ext>
          </a:extLst>
        </xdr:cNvPr>
        <xdr:cNvSpPr/>
      </xdr:nvSpPr>
      <xdr:spPr>
        <a:xfrm>
          <a:off x="11231880" y="180559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169273</xdr:rowOff>
    </xdr:from>
    <xdr:to>
      <xdr:col>71</xdr:col>
      <xdr:colOff>177800</xdr:colOff>
      <xdr:row>108</xdr:row>
      <xdr:rowOff>10886</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1282680" y="18106753"/>
          <a:ext cx="78994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687" name="n_1aveValue【庁舎】&#10;有形固定資産減価償却率">
          <a:extLst>
            <a:ext uri="{FF2B5EF4-FFF2-40B4-BE49-F238E27FC236}">
              <a16:creationId xmlns:a16="http://schemas.microsoft.com/office/drawing/2014/main" id="{00000000-0008-0000-0F00-0000AF020000}"/>
            </a:ext>
          </a:extLst>
        </xdr:cNvPr>
        <xdr:cNvSpPr txBox="1"/>
      </xdr:nvSpPr>
      <xdr:spPr>
        <a:xfrm>
          <a:off x="1343724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688" name="n_2aveValue【庁舎】&#10;有形固定資産減価償却率">
          <a:extLst>
            <a:ext uri="{FF2B5EF4-FFF2-40B4-BE49-F238E27FC236}">
              <a16:creationId xmlns:a16="http://schemas.microsoft.com/office/drawing/2014/main" id="{00000000-0008-0000-0F00-0000B0020000}"/>
            </a:ext>
          </a:extLst>
        </xdr:cNvPr>
        <xdr:cNvSpPr txBox="1"/>
      </xdr:nvSpPr>
      <xdr:spPr>
        <a:xfrm>
          <a:off x="1267524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114135</xdr:rowOff>
    </xdr:from>
    <xdr:ext cx="405111" cy="259045"/>
    <xdr:sp macro="" textlink="">
      <xdr:nvSpPr>
        <xdr:cNvPr id="689" name="n_3aveValue【庁舎】&#10;有形固定資産減価償却率">
          <a:extLst>
            <a:ext uri="{FF2B5EF4-FFF2-40B4-BE49-F238E27FC236}">
              <a16:creationId xmlns:a16="http://schemas.microsoft.com/office/drawing/2014/main" id="{00000000-0008-0000-0F00-0000B1020000}"/>
            </a:ext>
          </a:extLst>
        </xdr:cNvPr>
        <xdr:cNvSpPr txBox="1"/>
      </xdr:nvSpPr>
      <xdr:spPr>
        <a:xfrm>
          <a:off x="11900544" y="1738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88009</xdr:rowOff>
    </xdr:from>
    <xdr:ext cx="405111" cy="259045"/>
    <xdr:sp macro="" textlink="">
      <xdr:nvSpPr>
        <xdr:cNvPr id="690" name="n_4aveValue【庁舎】&#10;有形固定資産減価償却率">
          <a:extLst>
            <a:ext uri="{FF2B5EF4-FFF2-40B4-BE49-F238E27FC236}">
              <a16:creationId xmlns:a16="http://schemas.microsoft.com/office/drawing/2014/main" id="{00000000-0008-0000-0F00-0000B2020000}"/>
            </a:ext>
          </a:extLst>
        </xdr:cNvPr>
        <xdr:cNvSpPr txBox="1"/>
      </xdr:nvSpPr>
      <xdr:spPr>
        <a:xfrm>
          <a:off x="11102984" y="173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118127</xdr:rowOff>
    </xdr:from>
    <xdr:ext cx="405111" cy="259045"/>
    <xdr:sp macro="" textlink="">
      <xdr:nvSpPr>
        <xdr:cNvPr id="691" name="n_1mainValue【庁舎】&#10;有形固定資産減価償却率">
          <a:extLst>
            <a:ext uri="{FF2B5EF4-FFF2-40B4-BE49-F238E27FC236}">
              <a16:creationId xmlns:a16="http://schemas.microsoft.com/office/drawing/2014/main" id="{00000000-0008-0000-0F00-0000B3020000}"/>
            </a:ext>
          </a:extLst>
        </xdr:cNvPr>
        <xdr:cNvSpPr txBox="1"/>
      </xdr:nvSpPr>
      <xdr:spPr>
        <a:xfrm>
          <a:off x="134372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87103</xdr:rowOff>
    </xdr:from>
    <xdr:ext cx="405111" cy="259045"/>
    <xdr:sp macro="" textlink="">
      <xdr:nvSpPr>
        <xdr:cNvPr id="692" name="n_2mainValue【庁舎】&#10;有形固定資産減価償却率">
          <a:extLst>
            <a:ext uri="{FF2B5EF4-FFF2-40B4-BE49-F238E27FC236}">
              <a16:creationId xmlns:a16="http://schemas.microsoft.com/office/drawing/2014/main" id="{00000000-0008-0000-0F00-0000B4020000}"/>
            </a:ext>
          </a:extLst>
        </xdr:cNvPr>
        <xdr:cNvSpPr txBox="1"/>
      </xdr:nvSpPr>
      <xdr:spPr>
        <a:xfrm>
          <a:off x="12675244" y="1819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52813</xdr:rowOff>
    </xdr:from>
    <xdr:ext cx="405111" cy="259045"/>
    <xdr:sp macro="" textlink="">
      <xdr:nvSpPr>
        <xdr:cNvPr id="693" name="n_3mainValue【庁舎】&#10;有形固定資産減価償却率">
          <a:extLst>
            <a:ext uri="{FF2B5EF4-FFF2-40B4-BE49-F238E27FC236}">
              <a16:creationId xmlns:a16="http://schemas.microsoft.com/office/drawing/2014/main" id="{00000000-0008-0000-0F00-0000B5020000}"/>
            </a:ext>
          </a:extLst>
        </xdr:cNvPr>
        <xdr:cNvSpPr txBox="1"/>
      </xdr:nvSpPr>
      <xdr:spPr>
        <a:xfrm>
          <a:off x="11900544" y="181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39750</xdr:rowOff>
    </xdr:from>
    <xdr:ext cx="405111" cy="259045"/>
    <xdr:sp macro="" textlink="">
      <xdr:nvSpPr>
        <xdr:cNvPr id="694" name="n_4mainValue【庁舎】&#10;有形固定資産減価償却率">
          <a:extLst>
            <a:ext uri="{FF2B5EF4-FFF2-40B4-BE49-F238E27FC236}">
              <a16:creationId xmlns:a16="http://schemas.microsoft.com/office/drawing/2014/main" id="{00000000-0008-0000-0F00-0000B6020000}"/>
            </a:ext>
          </a:extLst>
        </xdr:cNvPr>
        <xdr:cNvSpPr txBox="1"/>
      </xdr:nvSpPr>
      <xdr:spPr>
        <a:xfrm>
          <a:off x="1110298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a:extLst>
            <a:ext uri="{FF2B5EF4-FFF2-40B4-BE49-F238E27FC236}">
              <a16:creationId xmlns:a16="http://schemas.microsoft.com/office/drawing/2014/main" id="{00000000-0008-0000-0F00-0000B7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a:extLst>
            <a:ext uri="{FF2B5EF4-FFF2-40B4-BE49-F238E27FC236}">
              <a16:creationId xmlns:a16="http://schemas.microsoft.com/office/drawing/2014/main" id="{00000000-0008-0000-0F00-0000B8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a:extLst>
            <a:ext uri="{FF2B5EF4-FFF2-40B4-BE49-F238E27FC236}">
              <a16:creationId xmlns:a16="http://schemas.microsoft.com/office/drawing/2014/main" id="{00000000-0008-0000-0F00-0000B9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a:extLst>
            <a:ext uri="{FF2B5EF4-FFF2-40B4-BE49-F238E27FC236}">
              <a16:creationId xmlns:a16="http://schemas.microsoft.com/office/drawing/2014/main" id="{00000000-0008-0000-0F00-0000BA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a:extLst>
            <a:ext uri="{FF2B5EF4-FFF2-40B4-BE49-F238E27FC236}">
              <a16:creationId xmlns:a16="http://schemas.microsoft.com/office/drawing/2014/main" id="{00000000-0008-0000-0F00-0000BB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a:extLst>
            <a:ext uri="{FF2B5EF4-FFF2-40B4-BE49-F238E27FC236}">
              <a16:creationId xmlns:a16="http://schemas.microsoft.com/office/drawing/2014/main" id="{00000000-0008-0000-0F00-0000BC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a:extLst>
            <a:ext uri="{FF2B5EF4-FFF2-40B4-BE49-F238E27FC236}">
              <a16:creationId xmlns:a16="http://schemas.microsoft.com/office/drawing/2014/main" id="{00000000-0008-0000-0F00-0000BD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a:extLst>
            <a:ext uri="{FF2B5EF4-FFF2-40B4-BE49-F238E27FC236}">
              <a16:creationId xmlns:a16="http://schemas.microsoft.com/office/drawing/2014/main" id="{00000000-0008-0000-0F00-0000BE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8" name="テキスト ボックス 707">
          <a:extLst>
            <a:ext uri="{FF2B5EF4-FFF2-40B4-BE49-F238E27FC236}">
              <a16:creationId xmlns:a16="http://schemas.microsoft.com/office/drawing/2014/main" id="{00000000-0008-0000-0F00-0000C4020000}"/>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2" name="テキスト ボックス 711">
          <a:extLst>
            <a:ext uri="{FF2B5EF4-FFF2-40B4-BE49-F238E27FC236}">
              <a16:creationId xmlns:a16="http://schemas.microsoft.com/office/drawing/2014/main" id="{00000000-0008-0000-0F00-0000C8020000}"/>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a:extLst>
            <a:ext uri="{FF2B5EF4-FFF2-40B4-BE49-F238E27FC236}">
              <a16:creationId xmlns:a16="http://schemas.microsoft.com/office/drawing/2014/main" id="{00000000-0008-0000-0F00-0000CA02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庁舎】&#10;一人当たり面積グラフ枠">
          <a:extLst>
            <a:ext uri="{FF2B5EF4-FFF2-40B4-BE49-F238E27FC236}">
              <a16:creationId xmlns:a16="http://schemas.microsoft.com/office/drawing/2014/main" id="{00000000-0008-0000-0F00-0000CB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46482</xdr:rowOff>
    </xdr:from>
    <xdr:to>
      <xdr:col>116</xdr:col>
      <xdr:colOff>62864</xdr:colOff>
      <xdr:row>107</xdr:row>
      <xdr:rowOff>135637</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flipV="1">
          <a:off x="19509104" y="16978122"/>
          <a:ext cx="0" cy="109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139464</xdr:rowOff>
    </xdr:from>
    <xdr:ext cx="469744" cy="259045"/>
    <xdr:sp macro="" textlink="">
      <xdr:nvSpPr>
        <xdr:cNvPr id="717" name="【庁舎】&#10;一人当たり面積最小値テキスト">
          <a:extLst>
            <a:ext uri="{FF2B5EF4-FFF2-40B4-BE49-F238E27FC236}">
              <a16:creationId xmlns:a16="http://schemas.microsoft.com/office/drawing/2014/main" id="{00000000-0008-0000-0F00-0000CD020000}"/>
            </a:ext>
          </a:extLst>
        </xdr:cNvPr>
        <xdr:cNvSpPr txBox="1"/>
      </xdr:nvSpPr>
      <xdr:spPr>
        <a:xfrm>
          <a:off x="19547840" y="1807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135637</xdr:rowOff>
    </xdr:from>
    <xdr:to>
      <xdr:col>116</xdr:col>
      <xdr:colOff>152400</xdr:colOff>
      <xdr:row>107</xdr:row>
      <xdr:rowOff>135637</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19443700" y="180731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164609</xdr:rowOff>
    </xdr:from>
    <xdr:ext cx="469744" cy="259045"/>
    <xdr:sp macro="" textlink="">
      <xdr:nvSpPr>
        <xdr:cNvPr id="719" name="【庁舎】&#10;一人当たり面積最大値テキスト">
          <a:extLst>
            <a:ext uri="{FF2B5EF4-FFF2-40B4-BE49-F238E27FC236}">
              <a16:creationId xmlns:a16="http://schemas.microsoft.com/office/drawing/2014/main" id="{00000000-0008-0000-0F00-0000CF020000}"/>
            </a:ext>
          </a:extLst>
        </xdr:cNvPr>
        <xdr:cNvSpPr txBox="1"/>
      </xdr:nvSpPr>
      <xdr:spPr>
        <a:xfrm>
          <a:off x="19547840" y="1676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46482</xdr:rowOff>
    </xdr:from>
    <xdr:to>
      <xdr:col>116</xdr:col>
      <xdr:colOff>152400</xdr:colOff>
      <xdr:row>101</xdr:row>
      <xdr:rowOff>46482</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a:off x="19443700" y="169781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63822</xdr:rowOff>
    </xdr:from>
    <xdr:ext cx="469744" cy="259045"/>
    <xdr:sp macro="" textlink="">
      <xdr:nvSpPr>
        <xdr:cNvPr id="721" name="【庁舎】&#10;一人当たり面積平均値テキスト">
          <a:extLst>
            <a:ext uri="{FF2B5EF4-FFF2-40B4-BE49-F238E27FC236}">
              <a16:creationId xmlns:a16="http://schemas.microsoft.com/office/drawing/2014/main" id="{00000000-0008-0000-0F00-0000D1020000}"/>
            </a:ext>
          </a:extLst>
        </xdr:cNvPr>
        <xdr:cNvSpPr txBox="1"/>
      </xdr:nvSpPr>
      <xdr:spPr>
        <a:xfrm>
          <a:off x="19547840" y="17666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40945</xdr:rowOff>
    </xdr:from>
    <xdr:to>
      <xdr:col>116</xdr:col>
      <xdr:colOff>114300</xdr:colOff>
      <xdr:row>106</xdr:row>
      <xdr:rowOff>142545</xdr:rowOff>
    </xdr:to>
    <xdr:sp macro="" textlink="">
      <xdr:nvSpPr>
        <xdr:cNvPr id="722" name="フローチャート: 判断 721">
          <a:extLst>
            <a:ext uri="{FF2B5EF4-FFF2-40B4-BE49-F238E27FC236}">
              <a16:creationId xmlns:a16="http://schemas.microsoft.com/office/drawing/2014/main" id="{00000000-0008-0000-0F00-0000D2020000}"/>
            </a:ext>
          </a:extLst>
        </xdr:cNvPr>
        <xdr:cNvSpPr/>
      </xdr:nvSpPr>
      <xdr:spPr>
        <a:xfrm>
          <a:off x="19458940" y="1781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56490</xdr:rowOff>
    </xdr:from>
    <xdr:to>
      <xdr:col>112</xdr:col>
      <xdr:colOff>38100</xdr:colOff>
      <xdr:row>106</xdr:row>
      <xdr:rowOff>158090</xdr:rowOff>
    </xdr:to>
    <xdr:sp macro="" textlink="">
      <xdr:nvSpPr>
        <xdr:cNvPr id="723" name="フローチャート: 判断 722">
          <a:extLst>
            <a:ext uri="{FF2B5EF4-FFF2-40B4-BE49-F238E27FC236}">
              <a16:creationId xmlns:a16="http://schemas.microsoft.com/office/drawing/2014/main" id="{00000000-0008-0000-0F00-0000D3020000}"/>
            </a:ext>
          </a:extLst>
        </xdr:cNvPr>
        <xdr:cNvSpPr/>
      </xdr:nvSpPr>
      <xdr:spPr>
        <a:xfrm>
          <a:off x="18735040" y="178263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66548</xdr:rowOff>
    </xdr:from>
    <xdr:to>
      <xdr:col>107</xdr:col>
      <xdr:colOff>101600</xdr:colOff>
      <xdr:row>106</xdr:row>
      <xdr:rowOff>168148</xdr:rowOff>
    </xdr:to>
    <xdr:sp macro="" textlink="">
      <xdr:nvSpPr>
        <xdr:cNvPr id="724" name="フローチャート: 判断 723">
          <a:extLst>
            <a:ext uri="{FF2B5EF4-FFF2-40B4-BE49-F238E27FC236}">
              <a16:creationId xmlns:a16="http://schemas.microsoft.com/office/drawing/2014/main" id="{00000000-0008-0000-0F00-0000D4020000}"/>
            </a:ext>
          </a:extLst>
        </xdr:cNvPr>
        <xdr:cNvSpPr/>
      </xdr:nvSpPr>
      <xdr:spPr>
        <a:xfrm>
          <a:off x="17937480" y="1783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48718</xdr:rowOff>
    </xdr:from>
    <xdr:to>
      <xdr:col>102</xdr:col>
      <xdr:colOff>165100</xdr:colOff>
      <xdr:row>106</xdr:row>
      <xdr:rowOff>150318</xdr:rowOff>
    </xdr:to>
    <xdr:sp macro="" textlink="">
      <xdr:nvSpPr>
        <xdr:cNvPr id="725" name="フローチャート: 判断 724">
          <a:extLst>
            <a:ext uri="{FF2B5EF4-FFF2-40B4-BE49-F238E27FC236}">
              <a16:creationId xmlns:a16="http://schemas.microsoft.com/office/drawing/2014/main" id="{00000000-0008-0000-0F00-0000D5020000}"/>
            </a:ext>
          </a:extLst>
        </xdr:cNvPr>
        <xdr:cNvSpPr/>
      </xdr:nvSpPr>
      <xdr:spPr>
        <a:xfrm>
          <a:off x="17162780" y="1781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44602</xdr:rowOff>
    </xdr:from>
    <xdr:to>
      <xdr:col>98</xdr:col>
      <xdr:colOff>38100</xdr:colOff>
      <xdr:row>106</xdr:row>
      <xdr:rowOff>146202</xdr:rowOff>
    </xdr:to>
    <xdr:sp macro="" textlink="">
      <xdr:nvSpPr>
        <xdr:cNvPr id="726" name="フローチャート: 判断 725">
          <a:extLst>
            <a:ext uri="{FF2B5EF4-FFF2-40B4-BE49-F238E27FC236}">
              <a16:creationId xmlns:a16="http://schemas.microsoft.com/office/drawing/2014/main" id="{00000000-0008-0000-0F00-0000D6020000}"/>
            </a:ext>
          </a:extLst>
        </xdr:cNvPr>
        <xdr:cNvSpPr/>
      </xdr:nvSpPr>
      <xdr:spPr>
        <a:xfrm>
          <a:off x="16388080" y="178144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122783</xdr:rowOff>
    </xdr:from>
    <xdr:to>
      <xdr:col>116</xdr:col>
      <xdr:colOff>114300</xdr:colOff>
      <xdr:row>107</xdr:row>
      <xdr:rowOff>52933</xdr:rowOff>
    </xdr:to>
    <xdr:sp macro="" textlink="">
      <xdr:nvSpPr>
        <xdr:cNvPr id="732" name="楕円 731">
          <a:extLst>
            <a:ext uri="{FF2B5EF4-FFF2-40B4-BE49-F238E27FC236}">
              <a16:creationId xmlns:a16="http://schemas.microsoft.com/office/drawing/2014/main" id="{00000000-0008-0000-0F00-0000DC020000}"/>
            </a:ext>
          </a:extLst>
        </xdr:cNvPr>
        <xdr:cNvSpPr/>
      </xdr:nvSpPr>
      <xdr:spPr>
        <a:xfrm>
          <a:off x="19458940" y="178926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101210</xdr:rowOff>
    </xdr:from>
    <xdr:ext cx="469744" cy="259045"/>
    <xdr:sp macro="" textlink="">
      <xdr:nvSpPr>
        <xdr:cNvPr id="733" name="【庁舎】&#10;一人当たり面積該当値テキスト">
          <a:extLst>
            <a:ext uri="{FF2B5EF4-FFF2-40B4-BE49-F238E27FC236}">
              <a16:creationId xmlns:a16="http://schemas.microsoft.com/office/drawing/2014/main" id="{00000000-0008-0000-0F00-0000DD020000}"/>
            </a:ext>
          </a:extLst>
        </xdr:cNvPr>
        <xdr:cNvSpPr txBox="1"/>
      </xdr:nvSpPr>
      <xdr:spPr>
        <a:xfrm>
          <a:off x="19547840" y="17871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128727</xdr:rowOff>
    </xdr:from>
    <xdr:to>
      <xdr:col>112</xdr:col>
      <xdr:colOff>38100</xdr:colOff>
      <xdr:row>107</xdr:row>
      <xdr:rowOff>58877</xdr:rowOff>
    </xdr:to>
    <xdr:sp macro="" textlink="">
      <xdr:nvSpPr>
        <xdr:cNvPr id="734" name="楕円 733">
          <a:extLst>
            <a:ext uri="{FF2B5EF4-FFF2-40B4-BE49-F238E27FC236}">
              <a16:creationId xmlns:a16="http://schemas.microsoft.com/office/drawing/2014/main" id="{00000000-0008-0000-0F00-0000DE020000}"/>
            </a:ext>
          </a:extLst>
        </xdr:cNvPr>
        <xdr:cNvSpPr/>
      </xdr:nvSpPr>
      <xdr:spPr>
        <a:xfrm>
          <a:off x="18735040" y="178985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2133</xdr:rowOff>
    </xdr:from>
    <xdr:to>
      <xdr:col>116</xdr:col>
      <xdr:colOff>63500</xdr:colOff>
      <xdr:row>107</xdr:row>
      <xdr:rowOff>8077</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flipV="1">
          <a:off x="18778220" y="17939613"/>
          <a:ext cx="73152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133756</xdr:rowOff>
    </xdr:from>
    <xdr:to>
      <xdr:col>107</xdr:col>
      <xdr:colOff>101600</xdr:colOff>
      <xdr:row>107</xdr:row>
      <xdr:rowOff>63906</xdr:rowOff>
    </xdr:to>
    <xdr:sp macro="" textlink="">
      <xdr:nvSpPr>
        <xdr:cNvPr id="736" name="楕円 735">
          <a:extLst>
            <a:ext uri="{FF2B5EF4-FFF2-40B4-BE49-F238E27FC236}">
              <a16:creationId xmlns:a16="http://schemas.microsoft.com/office/drawing/2014/main" id="{00000000-0008-0000-0F00-0000E0020000}"/>
            </a:ext>
          </a:extLst>
        </xdr:cNvPr>
        <xdr:cNvSpPr/>
      </xdr:nvSpPr>
      <xdr:spPr>
        <a:xfrm>
          <a:off x="17937480" y="179035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8077</xdr:rowOff>
    </xdr:from>
    <xdr:to>
      <xdr:col>111</xdr:col>
      <xdr:colOff>177800</xdr:colOff>
      <xdr:row>107</xdr:row>
      <xdr:rowOff>13106</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flipV="1">
          <a:off x="17988280" y="17945557"/>
          <a:ext cx="78994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139243</xdr:rowOff>
    </xdr:from>
    <xdr:to>
      <xdr:col>102</xdr:col>
      <xdr:colOff>165100</xdr:colOff>
      <xdr:row>107</xdr:row>
      <xdr:rowOff>69393</xdr:rowOff>
    </xdr:to>
    <xdr:sp macro="" textlink="">
      <xdr:nvSpPr>
        <xdr:cNvPr id="738" name="楕円 737">
          <a:extLst>
            <a:ext uri="{FF2B5EF4-FFF2-40B4-BE49-F238E27FC236}">
              <a16:creationId xmlns:a16="http://schemas.microsoft.com/office/drawing/2014/main" id="{00000000-0008-0000-0F00-0000E2020000}"/>
            </a:ext>
          </a:extLst>
        </xdr:cNvPr>
        <xdr:cNvSpPr/>
      </xdr:nvSpPr>
      <xdr:spPr>
        <a:xfrm>
          <a:off x="17162780" y="179090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13106</xdr:rowOff>
    </xdr:from>
    <xdr:to>
      <xdr:col>107</xdr:col>
      <xdr:colOff>50800</xdr:colOff>
      <xdr:row>107</xdr:row>
      <xdr:rowOff>18593</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flipV="1">
          <a:off x="17213580" y="17950586"/>
          <a:ext cx="7747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107238</xdr:rowOff>
    </xdr:from>
    <xdr:to>
      <xdr:col>98</xdr:col>
      <xdr:colOff>38100</xdr:colOff>
      <xdr:row>107</xdr:row>
      <xdr:rowOff>37388</xdr:rowOff>
    </xdr:to>
    <xdr:sp macro="" textlink="">
      <xdr:nvSpPr>
        <xdr:cNvPr id="740" name="楕円 739">
          <a:extLst>
            <a:ext uri="{FF2B5EF4-FFF2-40B4-BE49-F238E27FC236}">
              <a16:creationId xmlns:a16="http://schemas.microsoft.com/office/drawing/2014/main" id="{00000000-0008-0000-0F00-0000E4020000}"/>
            </a:ext>
          </a:extLst>
        </xdr:cNvPr>
        <xdr:cNvSpPr/>
      </xdr:nvSpPr>
      <xdr:spPr>
        <a:xfrm>
          <a:off x="16388080" y="178770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158038</xdr:rowOff>
    </xdr:from>
    <xdr:to>
      <xdr:col>102</xdr:col>
      <xdr:colOff>114300</xdr:colOff>
      <xdr:row>107</xdr:row>
      <xdr:rowOff>18593</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6431260" y="17927878"/>
          <a:ext cx="782320" cy="2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3167</xdr:rowOff>
    </xdr:from>
    <xdr:ext cx="469744" cy="259045"/>
    <xdr:sp macro="" textlink="">
      <xdr:nvSpPr>
        <xdr:cNvPr id="742" name="n_1aveValue【庁舎】&#10;一人当たり面積">
          <a:extLst>
            <a:ext uri="{FF2B5EF4-FFF2-40B4-BE49-F238E27FC236}">
              <a16:creationId xmlns:a16="http://schemas.microsoft.com/office/drawing/2014/main" id="{00000000-0008-0000-0F00-0000E6020000}"/>
            </a:ext>
          </a:extLst>
        </xdr:cNvPr>
        <xdr:cNvSpPr txBox="1"/>
      </xdr:nvSpPr>
      <xdr:spPr>
        <a:xfrm>
          <a:off x="18561127" y="1760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13225</xdr:rowOff>
    </xdr:from>
    <xdr:ext cx="469744" cy="259045"/>
    <xdr:sp macro="" textlink="">
      <xdr:nvSpPr>
        <xdr:cNvPr id="743" name="n_2aveValue【庁舎】&#10;一人当たり面積">
          <a:extLst>
            <a:ext uri="{FF2B5EF4-FFF2-40B4-BE49-F238E27FC236}">
              <a16:creationId xmlns:a16="http://schemas.microsoft.com/office/drawing/2014/main" id="{00000000-0008-0000-0F00-0000E7020000}"/>
            </a:ext>
          </a:extLst>
        </xdr:cNvPr>
        <xdr:cNvSpPr txBox="1"/>
      </xdr:nvSpPr>
      <xdr:spPr>
        <a:xfrm>
          <a:off x="17776267" y="1761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166845</xdr:rowOff>
    </xdr:from>
    <xdr:ext cx="469744" cy="259045"/>
    <xdr:sp macro="" textlink="">
      <xdr:nvSpPr>
        <xdr:cNvPr id="744" name="n_3aveValue【庁舎】&#10;一人当たり面積">
          <a:extLst>
            <a:ext uri="{FF2B5EF4-FFF2-40B4-BE49-F238E27FC236}">
              <a16:creationId xmlns:a16="http://schemas.microsoft.com/office/drawing/2014/main" id="{00000000-0008-0000-0F00-0000E8020000}"/>
            </a:ext>
          </a:extLst>
        </xdr:cNvPr>
        <xdr:cNvSpPr txBox="1"/>
      </xdr:nvSpPr>
      <xdr:spPr>
        <a:xfrm>
          <a:off x="17001567" y="1760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162729</xdr:rowOff>
    </xdr:from>
    <xdr:ext cx="469744" cy="259045"/>
    <xdr:sp macro="" textlink="">
      <xdr:nvSpPr>
        <xdr:cNvPr id="745" name="n_4aveValue【庁舎】&#10;一人当たり面積">
          <a:extLst>
            <a:ext uri="{FF2B5EF4-FFF2-40B4-BE49-F238E27FC236}">
              <a16:creationId xmlns:a16="http://schemas.microsoft.com/office/drawing/2014/main" id="{00000000-0008-0000-0F00-0000E9020000}"/>
            </a:ext>
          </a:extLst>
        </xdr:cNvPr>
        <xdr:cNvSpPr txBox="1"/>
      </xdr:nvSpPr>
      <xdr:spPr>
        <a:xfrm>
          <a:off x="16226867" y="1759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50004</xdr:rowOff>
    </xdr:from>
    <xdr:ext cx="469744" cy="259045"/>
    <xdr:sp macro="" textlink="">
      <xdr:nvSpPr>
        <xdr:cNvPr id="746" name="n_1mainValue【庁舎】&#10;一人当たり面積">
          <a:extLst>
            <a:ext uri="{FF2B5EF4-FFF2-40B4-BE49-F238E27FC236}">
              <a16:creationId xmlns:a16="http://schemas.microsoft.com/office/drawing/2014/main" id="{00000000-0008-0000-0F00-0000EA020000}"/>
            </a:ext>
          </a:extLst>
        </xdr:cNvPr>
        <xdr:cNvSpPr txBox="1"/>
      </xdr:nvSpPr>
      <xdr:spPr>
        <a:xfrm>
          <a:off x="18561127" y="1798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55033</xdr:rowOff>
    </xdr:from>
    <xdr:ext cx="469744" cy="259045"/>
    <xdr:sp macro="" textlink="">
      <xdr:nvSpPr>
        <xdr:cNvPr id="747" name="n_2mainValue【庁舎】&#10;一人当たり面積">
          <a:extLst>
            <a:ext uri="{FF2B5EF4-FFF2-40B4-BE49-F238E27FC236}">
              <a16:creationId xmlns:a16="http://schemas.microsoft.com/office/drawing/2014/main" id="{00000000-0008-0000-0F00-0000EB020000}"/>
            </a:ext>
          </a:extLst>
        </xdr:cNvPr>
        <xdr:cNvSpPr txBox="1"/>
      </xdr:nvSpPr>
      <xdr:spPr>
        <a:xfrm>
          <a:off x="17776267" y="1799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60520</xdr:rowOff>
    </xdr:from>
    <xdr:ext cx="469744" cy="259045"/>
    <xdr:sp macro="" textlink="">
      <xdr:nvSpPr>
        <xdr:cNvPr id="748" name="n_3mainValue【庁舎】&#10;一人当たり面積">
          <a:extLst>
            <a:ext uri="{FF2B5EF4-FFF2-40B4-BE49-F238E27FC236}">
              <a16:creationId xmlns:a16="http://schemas.microsoft.com/office/drawing/2014/main" id="{00000000-0008-0000-0F00-0000EC020000}"/>
            </a:ext>
          </a:extLst>
        </xdr:cNvPr>
        <xdr:cNvSpPr txBox="1"/>
      </xdr:nvSpPr>
      <xdr:spPr>
        <a:xfrm>
          <a:off x="17001567" y="17998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28515</xdr:rowOff>
    </xdr:from>
    <xdr:ext cx="469744" cy="259045"/>
    <xdr:sp macro="" textlink="">
      <xdr:nvSpPr>
        <xdr:cNvPr id="749" name="n_4mainValue【庁舎】&#10;一人当たり面積">
          <a:extLst>
            <a:ext uri="{FF2B5EF4-FFF2-40B4-BE49-F238E27FC236}">
              <a16:creationId xmlns:a16="http://schemas.microsoft.com/office/drawing/2014/main" id="{00000000-0008-0000-0F00-0000ED020000}"/>
            </a:ext>
          </a:extLst>
        </xdr:cNvPr>
        <xdr:cNvSpPr txBox="1"/>
      </xdr:nvSpPr>
      <xdr:spPr>
        <a:xfrm>
          <a:off x="16226867" y="1796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00000000-0008-0000-0F00-0000EE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00000000-0008-0000-0F00-0000EF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当町の有形固定資産減価償却率は</a:t>
          </a:r>
          <a:r>
            <a:rPr kumimoji="1" lang="en-US" altLang="ja-JP" sz="1300">
              <a:latin typeface="ＭＳ Ｐゴシック" panose="020B0600070205080204" pitchFamily="50" charset="-128"/>
              <a:ea typeface="ＭＳ Ｐゴシック" panose="020B0600070205080204" pitchFamily="50" charset="-128"/>
            </a:rPr>
            <a:t>63.3</a:t>
          </a:r>
          <a:r>
            <a:rPr kumimoji="1" lang="ja-JP" altLang="en-US" sz="1300">
              <a:latin typeface="ＭＳ Ｐゴシック" panose="020B0600070205080204" pitchFamily="50" charset="-128"/>
              <a:ea typeface="ＭＳ Ｐゴシック" panose="020B0600070205080204" pitchFamily="50" charset="-128"/>
            </a:rPr>
            <a:t>％で、類似団体平均の</a:t>
          </a:r>
          <a:r>
            <a:rPr kumimoji="1" lang="en-US" altLang="ja-JP" sz="1300">
              <a:latin typeface="ＭＳ Ｐゴシック" panose="020B0600070205080204" pitchFamily="50" charset="-128"/>
              <a:ea typeface="ＭＳ Ｐゴシック" panose="020B0600070205080204" pitchFamily="50" charset="-128"/>
            </a:rPr>
            <a:t>66.6</a:t>
          </a:r>
          <a:r>
            <a:rPr kumimoji="1" lang="ja-JP" altLang="en-US" sz="1300">
              <a:latin typeface="ＭＳ Ｐゴシック" panose="020B0600070205080204" pitchFamily="50" charset="-128"/>
              <a:ea typeface="ＭＳ Ｐゴシック" panose="020B0600070205080204" pitchFamily="50" charset="-128"/>
            </a:rPr>
            <a:t>％を下回ったが、県平均と比較して高い状況で、施設全般にわたり老朽化が進んでいる状況であることを示している。（福祉施設は、Ｈ</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に老人ホームの建替えを行ったため、減価償却率が低くなっている。また、庁舎は、新庁舎がＲ４に完成したことにより、減価償却率が低くなっているもの。）</a:t>
          </a:r>
        </a:p>
        <a:p>
          <a:r>
            <a:rPr kumimoji="1" lang="ja-JP" altLang="en-US" sz="1300">
              <a:latin typeface="ＭＳ Ｐゴシック" panose="020B0600070205080204" pitchFamily="50" charset="-128"/>
              <a:ea typeface="ＭＳ Ｐゴシック" panose="020B0600070205080204" pitchFamily="50" charset="-128"/>
            </a:rPr>
            <a:t>　当町の公共施設整備は、昭和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年代後半から集中的に行われた経緯があるため、現在はそれらの公共施設が一斉に更新時期を迎えつつある状況となっている。</a:t>
          </a:r>
        </a:p>
        <a:p>
          <a:r>
            <a:rPr kumimoji="1" lang="ja-JP" altLang="en-US" sz="1300">
              <a:latin typeface="ＭＳ Ｐゴシック" panose="020B0600070205080204" pitchFamily="50" charset="-128"/>
              <a:ea typeface="ＭＳ Ｐゴシック" panose="020B0600070205080204" pitchFamily="50" charset="-128"/>
            </a:rPr>
            <a:t>　老朽化施設の更新整備にあたっては、住民ニーズ等の的確な把握と、時代に即した公共施設の在り方を十分に検討の上進めることが重要であり、施設区分ごとに複合化及び集約化を図るとともに、施設の長寿命化など適切な対策を講じ、公共施設の整備及び維持管理に係る総コストの抑制に努めることが重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5,607
5,580
434.96
10,333,807
9,409,696
564,807
4,248,109
11,024,649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過疎化による人口減少や少子高齢化が進行し、全国平均を上回る高齢化率（令和４年度末</a:t>
          </a:r>
          <a:r>
            <a:rPr kumimoji="1" lang="en-US" altLang="ja-JP" sz="1300">
              <a:latin typeface="ＭＳ Ｐゴシック" panose="020B0600070205080204" pitchFamily="50" charset="-128"/>
              <a:ea typeface="ＭＳ Ｐゴシック" panose="020B0600070205080204" pitchFamily="50" charset="-128"/>
            </a:rPr>
            <a:t>49.8</a:t>
          </a:r>
          <a:r>
            <a:rPr kumimoji="1" lang="ja-JP" altLang="en-US" sz="1300">
              <a:latin typeface="ＭＳ Ｐゴシック" panose="020B0600070205080204" pitchFamily="50" charset="-128"/>
              <a:ea typeface="ＭＳ Ｐゴシック" panose="020B0600070205080204" pitchFamily="50" charset="-128"/>
            </a:rPr>
            <a:t>％、前年同期比＋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ポイント）に加え、町内に企業が少ないことなどにより財政基盤が弱く、類似団体の中でも最下層に位置している。</a:t>
          </a:r>
        </a:p>
        <a:p>
          <a:r>
            <a:rPr kumimoji="1" lang="ja-JP" altLang="en-US" sz="1300">
              <a:latin typeface="ＭＳ Ｐゴシック" panose="020B0600070205080204" pitchFamily="50" charset="-128"/>
              <a:ea typeface="ＭＳ Ｐゴシック" panose="020B0600070205080204" pitchFamily="50" charset="-128"/>
            </a:rPr>
            <a:t>　産業振興による町税収入の増加を図るなど、自主財源の確保と行政のさらなる効率化に努め、財政の健全化を図る。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7478"/>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17639</xdr:rowOff>
    </xdr:from>
    <xdr:to>
      <xdr:col>23</xdr:col>
      <xdr:colOff>133350</xdr:colOff>
      <xdr:row>44</xdr:row>
      <xdr:rowOff>17639</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614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17639</xdr:rowOff>
    </xdr:from>
    <xdr:to>
      <xdr:col>19</xdr:col>
      <xdr:colOff>133350</xdr:colOff>
      <xdr:row>44</xdr:row>
      <xdr:rowOff>31045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5614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31045</xdr:rowOff>
    </xdr:from>
    <xdr:to>
      <xdr:col>15</xdr:col>
      <xdr:colOff>82550</xdr:colOff>
      <xdr:row>44</xdr:row>
      <xdr:rowOff>31045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102605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31045</xdr:rowOff>
    </xdr:from>
    <xdr:to>
      <xdr:col>11</xdr:col>
      <xdr:colOff>31750</xdr:colOff>
      <xdr:row>44</xdr:row>
      <xdr:rowOff>31045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138289</xdr:rowOff>
    </xdr:from>
    <xdr:to>
      <xdr:col>23</xdr:col>
      <xdr:colOff>184150</xdr:colOff>
      <xdr:row>44</xdr:row>
      <xdr:rowOff>68439</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34166</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138289</xdr:rowOff>
    </xdr:from>
    <xdr:to>
      <xdr:col>19</xdr:col>
      <xdr:colOff>184150</xdr:colOff>
      <xdr:row>44</xdr:row>
      <xdr:rowOff>68439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53216</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97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151695</xdr:rowOff>
    </xdr:from>
    <xdr:to>
      <xdr:col>15</xdr:col>
      <xdr:colOff>133350</xdr:colOff>
      <xdr:row>44</xdr:row>
      <xdr:rowOff>81845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66622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151695</xdr:rowOff>
    </xdr:from>
    <xdr:to>
      <xdr:col>11</xdr:col>
      <xdr:colOff>82550</xdr:colOff>
      <xdr:row>44</xdr:row>
      <xdr:rowOff>81845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66622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151695</xdr:rowOff>
    </xdr:from>
    <xdr:to>
      <xdr:col>7</xdr:col>
      <xdr:colOff>31750</xdr:colOff>
      <xdr:row>44</xdr:row>
      <xdr:rowOff>81845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66622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経常的経費充当一般財源が前年同規模であった一方、普通交付税が前年度比</a:t>
          </a:r>
          <a:r>
            <a:rPr kumimoji="1" lang="en-US" altLang="ja-JP" sz="1300">
              <a:latin typeface="ＭＳ Ｐゴシック" panose="020B0600070205080204" pitchFamily="50" charset="-128"/>
              <a:ea typeface="ＭＳ Ｐゴシック" panose="020B0600070205080204" pitchFamily="50" charset="-128"/>
            </a:rPr>
            <a:t>165,732</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％）の増などにより、経常収支比率は前年度比</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　今後は、公債費や老朽化した施設の維持補修費の増加などにより、経常収支比率が増加していく見込みである。</a:t>
          </a:r>
        </a:p>
        <a:p>
          <a:r>
            <a:rPr kumimoji="1" lang="ja-JP" altLang="en-US" sz="1300">
              <a:latin typeface="ＭＳ Ｐゴシック" panose="020B0600070205080204" pitchFamily="50" charset="-128"/>
              <a:ea typeface="ＭＳ Ｐゴシック" panose="020B0600070205080204" pitchFamily="50" charset="-128"/>
            </a:rPr>
            <a:t>　引き続き、職員定数や公共施設の適正な管理に努め、経常的経費の抑制を図っていく必要がある。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164592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88270"/>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136669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5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164592</xdr:rowOff>
    </xdr:from>
    <xdr:to>
      <xdr:col>24</xdr:col>
      <xdr:colOff>12700</xdr:colOff>
      <xdr:row>66</xdr:row>
      <xdr:rowOff>164592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8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95250</xdr:rowOff>
    </xdr:from>
    <xdr:to>
      <xdr:col>23</xdr:col>
      <xdr:colOff>133350</xdr:colOff>
      <xdr:row>61</xdr:row>
      <xdr:rowOff>162814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553700"/>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168419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98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24892</xdr:rowOff>
    </xdr:from>
    <xdr:to>
      <xdr:col>23</xdr:col>
      <xdr:colOff>184150</xdr:colOff>
      <xdr:row>63</xdr:row>
      <xdr:rowOff>126492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162814</xdr:rowOff>
    </xdr:from>
    <xdr:to>
      <xdr:col>19</xdr:col>
      <xdr:colOff>133350</xdr:colOff>
      <xdr:row>63</xdr:row>
      <xdr:rowOff>3302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621264"/>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128287</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3302</xdr:rowOff>
    </xdr:from>
    <xdr:to>
      <xdr:col>15</xdr:col>
      <xdr:colOff>82550</xdr:colOff>
      <xdr:row>63</xdr:row>
      <xdr:rowOff>8128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80465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49022</xdr:rowOff>
    </xdr:from>
    <xdr:to>
      <xdr:col>15</xdr:col>
      <xdr:colOff>133350</xdr:colOff>
      <xdr:row>63</xdr:row>
      <xdr:rowOff>150622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135399</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8128</xdr:rowOff>
    </xdr:from>
    <xdr:to>
      <xdr:col>11</xdr:col>
      <xdr:colOff>31750</xdr:colOff>
      <xdr:row>63</xdr:row>
      <xdr:rowOff>85344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0947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92456</xdr:rowOff>
    </xdr:from>
    <xdr:to>
      <xdr:col>11</xdr:col>
      <xdr:colOff>82550</xdr:colOff>
      <xdr:row>64</xdr:row>
      <xdr:rowOff>22606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7383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169181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60977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112014</xdr:rowOff>
    </xdr:from>
    <xdr:to>
      <xdr:col>19</xdr:col>
      <xdr:colOff>184150</xdr:colOff>
      <xdr:row>62</xdr:row>
      <xdr:rowOff>42164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52341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339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123952</xdr:rowOff>
    </xdr:from>
    <xdr:to>
      <xdr:col>15</xdr:col>
      <xdr:colOff>133350</xdr:colOff>
      <xdr:row>63</xdr:row>
      <xdr:rowOff>54102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64279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52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128778</xdr:rowOff>
    </xdr:from>
    <xdr:to>
      <xdr:col>11</xdr:col>
      <xdr:colOff>82550</xdr:colOff>
      <xdr:row>63</xdr:row>
      <xdr:rowOff>58928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69105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52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34544</xdr:rowOff>
    </xdr:from>
    <xdr:to>
      <xdr:col>7</xdr:col>
      <xdr:colOff>31750</xdr:colOff>
      <xdr:row>63</xdr:row>
      <xdr:rowOff>136144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146321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[336,708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選挙事務や新型コロナウイルスのワクチン集団接種に係る時間外勤務手当の増などにより、人件費が前年度比</a:t>
          </a:r>
          <a:r>
            <a:rPr kumimoji="1" lang="en-US" altLang="ja-JP" sz="1300">
              <a:latin typeface="ＭＳ Ｐゴシック" panose="020B0600070205080204" pitchFamily="50" charset="-128"/>
              <a:ea typeface="ＭＳ Ｐゴシック" panose="020B0600070205080204" pitchFamily="50" charset="-128"/>
            </a:rPr>
            <a:t>9,651</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％）の増となった一方、新型コロナウイルスワクチン接種業務や学校情報ネットワーク環境整備事業の減などにより、物件費が前年度比</a:t>
          </a:r>
          <a:r>
            <a:rPr kumimoji="1" lang="en-US" altLang="ja-JP" sz="1300">
              <a:latin typeface="ＭＳ Ｐゴシック" panose="020B0600070205080204" pitchFamily="50" charset="-128"/>
              <a:ea typeface="ＭＳ Ｐゴシック" panose="020B0600070205080204" pitchFamily="50" charset="-128"/>
            </a:rPr>
            <a:t>81,742</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％）の減となったことに伴い、１人当たりの人件費・物件費経常的物件費の額は前年度比</a:t>
          </a:r>
          <a:r>
            <a:rPr kumimoji="1" lang="en-US" altLang="ja-JP" sz="1300">
              <a:latin typeface="ＭＳ Ｐゴシック" panose="020B0600070205080204" pitchFamily="50" charset="-128"/>
              <a:ea typeface="ＭＳ Ｐゴシック" panose="020B0600070205080204" pitchFamily="50" charset="-128"/>
            </a:rPr>
            <a:t>572</a:t>
          </a:r>
          <a:r>
            <a:rPr kumimoji="1" lang="ja-JP" altLang="en-US" sz="1300">
              <a:latin typeface="ＭＳ Ｐゴシック" panose="020B0600070205080204" pitchFamily="50" charset="-128"/>
              <a:ea typeface="ＭＳ Ｐゴシック" panose="020B0600070205080204" pitchFamily="50" charset="-128"/>
            </a:rPr>
            <a:t>円の減となった。</a:t>
          </a:r>
        </a:p>
        <a:p>
          <a:r>
            <a:rPr kumimoji="1" lang="ja-JP" altLang="en-US" sz="1300">
              <a:latin typeface="ＭＳ Ｐゴシック" panose="020B0600070205080204" pitchFamily="50" charset="-128"/>
              <a:ea typeface="ＭＳ Ｐゴシック" panose="020B0600070205080204" pitchFamily="50" charset="-128"/>
            </a:rPr>
            <a:t>　類似団体平均よりも低い水準であることから、引き続き、効率的な財政運営に努め、人件費及び物件費の抑制に努めていく必要がある。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110382</xdr:rowOff>
    </xdr:from>
    <xdr:to>
      <xdr:col>23</xdr:col>
      <xdr:colOff>133350</xdr:colOff>
      <xdr:row>87</xdr:row>
      <xdr:rowOff>169707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826382"/>
          <a:ext cx="0" cy="1259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141784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0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169707</xdr:rowOff>
    </xdr:from>
    <xdr:to>
      <xdr:col>24</xdr:col>
      <xdr:colOff>12700</xdr:colOff>
      <xdr:row>87</xdr:row>
      <xdr:rowOff>169707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085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25309</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6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110382</xdr:rowOff>
    </xdr:from>
    <xdr:to>
      <xdr:col>24</xdr:col>
      <xdr:colOff>12700</xdr:colOff>
      <xdr:row>80</xdr:row>
      <xdr:rowOff>110382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82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150696</xdr:rowOff>
    </xdr:from>
    <xdr:to>
      <xdr:col>23</xdr:col>
      <xdr:colOff>133350</xdr:colOff>
      <xdr:row>82</xdr:row>
      <xdr:rowOff>152076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114800" y="14209596"/>
          <a:ext cx="838200" cy="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109490</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168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137413</xdr:rowOff>
    </xdr:from>
    <xdr:to>
      <xdr:col>23</xdr:col>
      <xdr:colOff>184150</xdr:colOff>
      <xdr:row>83</xdr:row>
      <xdr:rowOff>67563</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84513</xdr:rowOff>
    </xdr:from>
    <xdr:to>
      <xdr:col>19</xdr:col>
      <xdr:colOff>133350</xdr:colOff>
      <xdr:row>82</xdr:row>
      <xdr:rowOff>150696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225800" y="14143413"/>
          <a:ext cx="889000" cy="6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110922</xdr:rowOff>
    </xdr:from>
    <xdr:to>
      <xdr:col>19</xdr:col>
      <xdr:colOff>184150</xdr:colOff>
      <xdr:row>83</xdr:row>
      <xdr:rowOff>41072</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25849</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4256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49955</xdr:rowOff>
    </xdr:from>
    <xdr:to>
      <xdr:col>15</xdr:col>
      <xdr:colOff>82550</xdr:colOff>
      <xdr:row>82</xdr:row>
      <xdr:rowOff>84513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4108855"/>
          <a:ext cx="889000" cy="3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64208</xdr:rowOff>
    </xdr:from>
    <xdr:to>
      <xdr:col>15</xdr:col>
      <xdr:colOff>133350</xdr:colOff>
      <xdr:row>82</xdr:row>
      <xdr:rowOff>165808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150585</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4124</xdr:rowOff>
    </xdr:from>
    <xdr:to>
      <xdr:col>11</xdr:col>
      <xdr:colOff>31750</xdr:colOff>
      <xdr:row>82</xdr:row>
      <xdr:rowOff>49955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1447800" y="14063024"/>
          <a:ext cx="889000" cy="4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3195</xdr:rowOff>
    </xdr:from>
    <xdr:to>
      <xdr:col>11</xdr:col>
      <xdr:colOff>82550</xdr:colOff>
      <xdr:row>82</xdr:row>
      <xdr:rowOff>104795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89572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41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150957</xdr:rowOff>
    </xdr:from>
    <xdr:to>
      <xdr:col>7</xdr:col>
      <xdr:colOff>31750</xdr:colOff>
      <xdr:row>82</xdr:row>
      <xdr:rowOff>81107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65884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412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101276</xdr:rowOff>
    </xdr:from>
    <xdr:to>
      <xdr:col>23</xdr:col>
      <xdr:colOff>184150</xdr:colOff>
      <xdr:row>83</xdr:row>
      <xdr:rowOff>31426</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416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117803</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400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99896</xdr:rowOff>
    </xdr:from>
    <xdr:to>
      <xdr:col>19</xdr:col>
      <xdr:colOff>184150</xdr:colOff>
      <xdr:row>83</xdr:row>
      <xdr:rowOff>30046</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41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40223</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3927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33713</xdr:rowOff>
    </xdr:from>
    <xdr:to>
      <xdr:col>15</xdr:col>
      <xdr:colOff>133350</xdr:colOff>
      <xdr:row>82</xdr:row>
      <xdr:rowOff>135313</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409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145490</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386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170605</xdr:rowOff>
    </xdr:from>
    <xdr:to>
      <xdr:col>11</xdr:col>
      <xdr:colOff>82550</xdr:colOff>
      <xdr:row>82</xdr:row>
      <xdr:rowOff>100755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405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110932</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3826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124774</xdr:rowOff>
    </xdr:from>
    <xdr:to>
      <xdr:col>7</xdr:col>
      <xdr:colOff>31750</xdr:colOff>
      <xdr:row>82</xdr:row>
      <xdr:rowOff>54924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401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65101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378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ポイント上回る水準となっている。</a:t>
          </a:r>
        </a:p>
        <a:p>
          <a:r>
            <a:rPr kumimoji="1" lang="ja-JP" altLang="en-US" sz="1300">
              <a:latin typeface="ＭＳ Ｐゴシック" panose="020B0600070205080204" pitchFamily="50" charset="-128"/>
              <a:ea typeface="ＭＳ Ｐゴシック" panose="020B0600070205080204" pitchFamily="50" charset="-128"/>
            </a:rPr>
            <a:t>　引き続き、適正な給与水準となるよう留意していく必要がある。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49741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2077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41804</xdr:rowOff>
    </xdr:from>
    <xdr:to>
      <xdr:col>81</xdr:col>
      <xdr:colOff>44450</xdr:colOff>
      <xdr:row>85</xdr:row>
      <xdr:rowOff>61913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615054"/>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128711</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5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41804</xdr:rowOff>
    </xdr:from>
    <xdr:to>
      <xdr:col>77</xdr:col>
      <xdr:colOff>44450</xdr:colOff>
      <xdr:row>85</xdr:row>
      <xdr:rowOff>162454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61505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85</xdr:row>
      <xdr:rowOff>162454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685434"/>
          <a:ext cx="8890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85</xdr:row>
      <xdr:rowOff>142346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685434"/>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162454</xdr:rowOff>
    </xdr:from>
    <xdr:to>
      <xdr:col>64</xdr:col>
      <xdr:colOff>152400</xdr:colOff>
      <xdr:row>85</xdr:row>
      <xdr:rowOff>92604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6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102781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3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11113</xdr:rowOff>
    </xdr:from>
    <xdr:to>
      <xdr:col>81</xdr:col>
      <xdr:colOff>95250</xdr:colOff>
      <xdr:row>85</xdr:row>
      <xdr:rowOff>112713</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58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154640</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5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162454</xdr:rowOff>
    </xdr:from>
    <xdr:to>
      <xdr:col>77</xdr:col>
      <xdr:colOff>95250</xdr:colOff>
      <xdr:row>85</xdr:row>
      <xdr:rowOff>92604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56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77381</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650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111654</xdr:rowOff>
    </xdr:from>
    <xdr:to>
      <xdr:col>73</xdr:col>
      <xdr:colOff>44450</xdr:colOff>
      <xdr:row>86</xdr:row>
      <xdr:rowOff>41804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68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26581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771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91546</xdr:rowOff>
    </xdr:from>
    <xdr:to>
      <xdr:col>64</xdr:col>
      <xdr:colOff>152400</xdr:colOff>
      <xdr:row>86</xdr:row>
      <xdr:rowOff>21696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6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6473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75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行政改革大綱に掲げた職員削減の目標達成に向けて取り組んできた結果、大幅に数値を改善（Ｈ</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16.01</a:t>
          </a:r>
          <a:r>
            <a:rPr kumimoji="1" lang="ja-JP" altLang="en-US" sz="1300">
              <a:latin typeface="ＭＳ Ｐゴシック" panose="020B0600070205080204" pitchFamily="50" charset="-128"/>
              <a:ea typeface="ＭＳ Ｐゴシック" panose="020B0600070205080204" pitchFamily="50" charset="-128"/>
            </a:rPr>
            <a:t>人→Ｈ</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12.26</a:t>
          </a:r>
          <a:r>
            <a:rPr kumimoji="1" lang="ja-JP" altLang="en-US" sz="1300">
              <a:latin typeface="ＭＳ Ｐゴシック" panose="020B0600070205080204" pitchFamily="50" charset="-128"/>
              <a:ea typeface="ＭＳ Ｐゴシック" panose="020B0600070205080204" pitchFamily="50" charset="-128"/>
            </a:rPr>
            <a:t>人）したが、近年は人口の減少や、再任用職員の雇用などにより、人口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人当たりの職員数は増加傾向にあり、類似団体と同規模程度の職員数となっている。</a:t>
          </a:r>
        </a:p>
        <a:p>
          <a:r>
            <a:rPr kumimoji="1" lang="ja-JP" altLang="en-US" sz="1300">
              <a:latin typeface="ＭＳ Ｐゴシック" panose="020B0600070205080204" pitchFamily="50" charset="-128"/>
              <a:ea typeface="ＭＳ Ｐゴシック" panose="020B0600070205080204" pitchFamily="50" charset="-128"/>
            </a:rPr>
            <a:t>　令和５年度から定年延長が段階的に開始される一方、安定的な行政サービスを提供していくためには、計画的に新規職員を採用していく必要もあることから、引き続き、組織の簡素合理化、事務の効率化、民間委託などに取り組み、適正な定員管理に努めていく必要があ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42418</xdr:rowOff>
    </xdr:from>
    <xdr:to>
      <xdr:col>81</xdr:col>
      <xdr:colOff>44450</xdr:colOff>
      <xdr:row>67</xdr:row>
      <xdr:rowOff>42608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157968"/>
          <a:ext cx="0" cy="13717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14685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501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42608</xdr:rowOff>
    </xdr:from>
    <xdr:to>
      <xdr:col>81</xdr:col>
      <xdr:colOff>133350</xdr:colOff>
      <xdr:row>67</xdr:row>
      <xdr:rowOff>42608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5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128795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42418</xdr:rowOff>
    </xdr:from>
    <xdr:to>
      <xdr:col>81</xdr:col>
      <xdr:colOff>133350</xdr:colOff>
      <xdr:row>59</xdr:row>
      <xdr:rowOff>42418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116967</xdr:rowOff>
    </xdr:from>
    <xdr:to>
      <xdr:col>81</xdr:col>
      <xdr:colOff>44450</xdr:colOff>
      <xdr:row>61</xdr:row>
      <xdr:rowOff>151956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575417"/>
          <a:ext cx="838200" cy="3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97172</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8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95250</xdr:rowOff>
    </xdr:from>
    <xdr:to>
      <xdr:col>77</xdr:col>
      <xdr:colOff>44450</xdr:colOff>
      <xdr:row>61</xdr:row>
      <xdr:rowOff>116967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553700"/>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67976</xdr:rowOff>
    </xdr:from>
    <xdr:to>
      <xdr:col>77</xdr:col>
      <xdr:colOff>95250</xdr:colOff>
      <xdr:row>61</xdr:row>
      <xdr:rowOff>169576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52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154353</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612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62674</xdr:rowOff>
    </xdr:from>
    <xdr:to>
      <xdr:col>72</xdr:col>
      <xdr:colOff>203200</xdr:colOff>
      <xdr:row>61</xdr:row>
      <xdr:rowOff>95250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521124"/>
          <a:ext cx="889000" cy="3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25146</xdr:rowOff>
    </xdr:from>
    <xdr:to>
      <xdr:col>73</xdr:col>
      <xdr:colOff>44450</xdr:colOff>
      <xdr:row>61</xdr:row>
      <xdr:rowOff>126746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136923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157512</xdr:rowOff>
    </xdr:from>
    <xdr:to>
      <xdr:col>68</xdr:col>
      <xdr:colOff>152400</xdr:colOff>
      <xdr:row>61</xdr:row>
      <xdr:rowOff>62674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444512"/>
          <a:ext cx="889000" cy="7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49276</xdr:rowOff>
    </xdr:from>
    <xdr:to>
      <xdr:col>68</xdr:col>
      <xdr:colOff>203200</xdr:colOff>
      <xdr:row>61</xdr:row>
      <xdr:rowOff>150876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135653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30575</xdr:rowOff>
    </xdr:from>
    <xdr:to>
      <xdr:col>64</xdr:col>
      <xdr:colOff>152400</xdr:colOff>
      <xdr:row>61</xdr:row>
      <xdr:rowOff>132175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116952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57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101156</xdr:rowOff>
    </xdr:from>
    <xdr:to>
      <xdr:col>81</xdr:col>
      <xdr:colOff>95250</xdr:colOff>
      <xdr:row>62</xdr:row>
      <xdr:rowOff>31306</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55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73233</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531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66167</xdr:rowOff>
    </xdr:from>
    <xdr:to>
      <xdr:col>77</xdr:col>
      <xdr:colOff>95250</xdr:colOff>
      <xdr:row>61</xdr:row>
      <xdr:rowOff>167767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5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6494</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293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44450</xdr:rowOff>
    </xdr:from>
    <xdr:to>
      <xdr:col>73</xdr:col>
      <xdr:colOff>44450</xdr:colOff>
      <xdr:row>61</xdr:row>
      <xdr:rowOff>146050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130827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11874</xdr:rowOff>
    </xdr:from>
    <xdr:to>
      <xdr:col>68</xdr:col>
      <xdr:colOff>203200</xdr:colOff>
      <xdr:row>61</xdr:row>
      <xdr:rowOff>113474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47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123651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23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106712</xdr:rowOff>
    </xdr:from>
    <xdr:to>
      <xdr:col>64</xdr:col>
      <xdr:colOff>152400</xdr:colOff>
      <xdr:row>61</xdr:row>
      <xdr:rowOff>36862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3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47039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162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災害復旧費等に係る基準財政需要額が前年度比</a:t>
          </a:r>
          <a:r>
            <a:rPr kumimoji="1" lang="en-US" altLang="ja-JP" sz="1300">
              <a:latin typeface="ＭＳ Ｐゴシック" panose="020B0600070205080204" pitchFamily="50" charset="-128"/>
              <a:ea typeface="ＭＳ Ｐゴシック" panose="020B0600070205080204" pitchFamily="50" charset="-128"/>
            </a:rPr>
            <a:t>48,170</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％）及び密度補正により基準財政需要額に算入された準元利償還金が前年度比</a:t>
          </a:r>
          <a:r>
            <a:rPr kumimoji="1" lang="en-US" altLang="ja-JP" sz="1300">
              <a:latin typeface="ＭＳ Ｐゴシック" panose="020B0600070205080204" pitchFamily="50" charset="-128"/>
              <a:ea typeface="ＭＳ Ｐゴシック" panose="020B0600070205080204" pitchFamily="50" charset="-128"/>
            </a:rPr>
            <a:t>4,304</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15.6</a:t>
          </a:r>
          <a:r>
            <a:rPr kumimoji="1" lang="ja-JP" altLang="en-US" sz="1300">
              <a:latin typeface="ＭＳ Ｐゴシック" panose="020B0600070205080204" pitchFamily="50" charset="-128"/>
              <a:ea typeface="ＭＳ Ｐゴシック" panose="020B0600070205080204" pitchFamily="50" charset="-128"/>
            </a:rPr>
            <a:t>％）の増などにより、基準財政需要額関連が前年度比</a:t>
          </a:r>
          <a:r>
            <a:rPr kumimoji="1" lang="en-US" altLang="ja-JP" sz="1300">
              <a:latin typeface="ＭＳ Ｐゴシック" panose="020B0600070205080204" pitchFamily="50" charset="-128"/>
              <a:ea typeface="ＭＳ Ｐゴシック" panose="020B0600070205080204" pitchFamily="50" charset="-128"/>
            </a:rPr>
            <a:t>48,910</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％）増加したことに伴い、前年度比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償還に係る措置期間終了後は、当該比率が増加していく推計であることから、引き続き、事業の選択と集中により、将来世代に過度な財政負担を強いることがないよう、町債の適正発行に努めていく必要がある。</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43</xdr:row>
      <xdr:rowOff>127423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1806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4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49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129540</xdr:rowOff>
    </xdr:from>
    <xdr:to>
      <xdr:col>81</xdr:col>
      <xdr:colOff>44450</xdr:colOff>
      <xdr:row>39</xdr:row>
      <xdr:rowOff>161713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681609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147337</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33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161713</xdr:rowOff>
    </xdr:from>
    <xdr:to>
      <xdr:col>77</xdr:col>
      <xdr:colOff>44450</xdr:colOff>
      <xdr:row>39</xdr:row>
      <xdr:rowOff>169756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68482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74100</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93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105410</xdr:rowOff>
    </xdr:from>
    <xdr:to>
      <xdr:col>72</xdr:col>
      <xdr:colOff>203200</xdr:colOff>
      <xdr:row>39</xdr:row>
      <xdr:rowOff>169756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679196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74100</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846</xdr:rowOff>
    </xdr:from>
    <xdr:to>
      <xdr:col>68</xdr:col>
      <xdr:colOff>152400</xdr:colOff>
      <xdr:row>39</xdr:row>
      <xdr:rowOff>105410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6687396"/>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49971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78740</xdr:rowOff>
    </xdr:from>
    <xdr:to>
      <xdr:col>81</xdr:col>
      <xdr:colOff>95250</xdr:colOff>
      <xdr:row>40</xdr:row>
      <xdr:rowOff>8890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95267</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61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110913</xdr:rowOff>
    </xdr:from>
    <xdr:to>
      <xdr:col>77</xdr:col>
      <xdr:colOff>95250</xdr:colOff>
      <xdr:row>40</xdr:row>
      <xdr:rowOff>41063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51240</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56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118956</xdr:rowOff>
    </xdr:from>
    <xdr:to>
      <xdr:col>73</xdr:col>
      <xdr:colOff>44450</xdr:colOff>
      <xdr:row>40</xdr:row>
      <xdr:rowOff>49106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59283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54610</xdr:rowOff>
    </xdr:from>
    <xdr:to>
      <xdr:col>68</xdr:col>
      <xdr:colOff>203200</xdr:colOff>
      <xdr:row>39</xdr:row>
      <xdr:rowOff>156210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166387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121496</xdr:rowOff>
    </xdr:from>
    <xdr:to>
      <xdr:col>64</xdr:col>
      <xdr:colOff>152400</xdr:colOff>
      <xdr:row>39</xdr:row>
      <xdr:rowOff>51646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61824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405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地方債現在高が前年度比</a:t>
          </a:r>
          <a:r>
            <a:rPr kumimoji="1" lang="en-US" altLang="ja-JP" sz="1300">
              <a:latin typeface="ＭＳ Ｐゴシック" panose="020B0600070205080204" pitchFamily="50" charset="-128"/>
              <a:ea typeface="ＭＳ Ｐゴシック" panose="020B0600070205080204" pitchFamily="50" charset="-128"/>
            </a:rPr>
            <a:t>1,565,828</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16.6</a:t>
          </a:r>
          <a:r>
            <a:rPr kumimoji="1" lang="ja-JP" altLang="en-US" sz="1300">
              <a:latin typeface="ＭＳ Ｐゴシック" panose="020B0600070205080204" pitchFamily="50" charset="-128"/>
              <a:ea typeface="ＭＳ Ｐゴシック" panose="020B0600070205080204" pitchFamily="50" charset="-128"/>
            </a:rPr>
            <a:t>％）の増となり、将来負担額が前年度比</a:t>
          </a:r>
          <a:r>
            <a:rPr kumimoji="1" lang="en-US" altLang="ja-JP" sz="1300">
              <a:latin typeface="ＭＳ Ｐゴシック" panose="020B0600070205080204" pitchFamily="50" charset="-128"/>
              <a:ea typeface="ＭＳ Ｐゴシック" panose="020B0600070205080204" pitchFamily="50" charset="-128"/>
            </a:rPr>
            <a:t>1,321,262</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％）の増となったことに伴い、前年度の「比率なし」から</a:t>
          </a:r>
          <a:r>
            <a:rPr kumimoji="1" lang="en-US" altLang="ja-JP" sz="1300">
              <a:latin typeface="ＭＳ Ｐゴシック" panose="020B0600070205080204" pitchFamily="50" charset="-128"/>
              <a:ea typeface="ＭＳ Ｐゴシック" panose="020B0600070205080204" pitchFamily="50" charset="-128"/>
            </a:rPr>
            <a:t>12.8</a:t>
          </a:r>
          <a:r>
            <a:rPr kumimoji="1" lang="ja-JP" altLang="en-US" sz="1300">
              <a:latin typeface="ＭＳ Ｐゴシック" panose="020B0600070205080204" pitchFamily="50" charset="-128"/>
              <a:ea typeface="ＭＳ Ｐゴシック" panose="020B0600070205080204" pitchFamily="50" charset="-128"/>
            </a:rPr>
            <a:t>ポイント増となった。　</a:t>
          </a:r>
        </a:p>
        <a:p>
          <a:r>
            <a:rPr kumimoji="1" lang="ja-JP" altLang="en-US" sz="1300">
              <a:latin typeface="ＭＳ Ｐゴシック" panose="020B0600070205080204" pitchFamily="50" charset="-128"/>
              <a:ea typeface="ＭＳ Ｐゴシック" panose="020B0600070205080204" pitchFamily="50" charset="-128"/>
            </a:rPr>
            <a:t>　今後も地方債の残高が増加する見込みであることから、将来世代に過度な財政負担を強いることがないよう、町債の適正発行及び基金等を活用した繰上償還に努めていく必要がある。</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9192</xdr:rowOff>
    </xdr:from>
    <xdr:to>
      <xdr:col>81</xdr:col>
      <xdr:colOff>95250</xdr:colOff>
      <xdr:row>14</xdr:row>
      <xdr:rowOff>110792</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967200" y="240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152719</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2381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96762</xdr:rowOff>
    </xdr:from>
    <xdr:to>
      <xdr:col>73</xdr:col>
      <xdr:colOff>44450</xdr:colOff>
      <xdr:row>14</xdr:row>
      <xdr:rowOff>26912</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5240000" y="23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11689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411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48260</xdr:rowOff>
    </xdr:from>
    <xdr:to>
      <xdr:col>64</xdr:col>
      <xdr:colOff>152400</xdr:colOff>
      <xdr:row>14</xdr:row>
      <xdr:rowOff>149860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44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134637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5,607
5,580
434.96
10,333,807
9,409,696
564,807
4,248,109
11,024,649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ポイントの減となり、類似団体平均を</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a:t>
          </a:r>
        </a:p>
        <a:p>
          <a:r>
            <a:rPr kumimoji="1" lang="ja-JP" altLang="en-US" sz="1300">
              <a:latin typeface="ＭＳ Ｐゴシック" panose="020B0600070205080204" pitchFamily="50" charset="-128"/>
              <a:ea typeface="ＭＳ Ｐゴシック" panose="020B0600070205080204" pitchFamily="50" charset="-128"/>
            </a:rPr>
            <a:t>　今後も職員定数管理の徹底を図り、効率的な財政運営に努める。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658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8890</xdr:rowOff>
    </xdr:from>
    <xdr:to>
      <xdr:col>24</xdr:col>
      <xdr:colOff>25400</xdr:colOff>
      <xdr:row>35</xdr:row>
      <xdr:rowOff>16510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096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16510</xdr:rowOff>
    </xdr:from>
    <xdr:to>
      <xdr:col>19</xdr:col>
      <xdr:colOff>187325</xdr:colOff>
      <xdr:row>35</xdr:row>
      <xdr:rowOff>46990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172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149860</xdr:rowOff>
    </xdr:from>
    <xdr:to>
      <xdr:col>15</xdr:col>
      <xdr:colOff>98425</xdr:colOff>
      <xdr:row>35</xdr:row>
      <xdr:rowOff>46990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791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160020</xdr:rowOff>
    </xdr:from>
    <xdr:to>
      <xdr:col>15</xdr:col>
      <xdr:colOff>149225</xdr:colOff>
      <xdr:row>37</xdr:row>
      <xdr:rowOff>90170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149860</xdr:rowOff>
    </xdr:from>
    <xdr:to>
      <xdr:col>11</xdr:col>
      <xdr:colOff>9525</xdr:colOff>
      <xdr:row>35</xdr:row>
      <xdr:rowOff>8890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79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129540</xdr:rowOff>
    </xdr:from>
    <xdr:to>
      <xdr:col>24</xdr:col>
      <xdr:colOff>76200</xdr:colOff>
      <xdr:row>35</xdr:row>
      <xdr:rowOff>59690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146067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137160</xdr:rowOff>
    </xdr:from>
    <xdr:to>
      <xdr:col>20</xdr:col>
      <xdr:colOff>38100</xdr:colOff>
      <xdr:row>35</xdr:row>
      <xdr:rowOff>67310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77487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3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167640</xdr:rowOff>
    </xdr:from>
    <xdr:to>
      <xdr:col>15</xdr:col>
      <xdr:colOff>149225</xdr:colOff>
      <xdr:row>35</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107967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99060</xdr:rowOff>
    </xdr:from>
    <xdr:to>
      <xdr:col>11</xdr:col>
      <xdr:colOff>60325</xdr:colOff>
      <xdr:row>35</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39387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129540</xdr:rowOff>
    </xdr:from>
    <xdr:to>
      <xdr:col>6</xdr:col>
      <xdr:colOff>171450</xdr:colOff>
      <xdr:row>35</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69867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ポイントの増となり、類似団体平均を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ポイント上回っている状況である。</a:t>
          </a:r>
        </a:p>
        <a:p>
          <a:r>
            <a:rPr kumimoji="1" lang="ja-JP" altLang="en-US" sz="1300">
              <a:latin typeface="ＭＳ Ｐゴシック" panose="020B0600070205080204" pitchFamily="50" charset="-128"/>
              <a:ea typeface="ＭＳ Ｐゴシック" panose="020B0600070205080204" pitchFamily="50" charset="-128"/>
            </a:rPr>
            <a:t>　事務事業の効率化を図り、物件費全般の削減に努めていく必要がある。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24130</xdr:rowOff>
    </xdr:from>
    <xdr:to>
      <xdr:col>82</xdr:col>
      <xdr:colOff>107950</xdr:colOff>
      <xdr:row>19</xdr:row>
      <xdr:rowOff>144145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5298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116222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37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144145</xdr:rowOff>
    </xdr:from>
    <xdr:to>
      <xdr:col>82</xdr:col>
      <xdr:colOff>196850</xdr:colOff>
      <xdr:row>19</xdr:row>
      <xdr:rowOff>144145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40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110507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96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24130</xdr:rowOff>
    </xdr:from>
    <xdr:to>
      <xdr:col>82</xdr:col>
      <xdr:colOff>196850</xdr:colOff>
      <xdr:row>13</xdr:row>
      <xdr:rowOff>24130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5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98425</xdr:rowOff>
    </xdr:from>
    <xdr:to>
      <xdr:col>82</xdr:col>
      <xdr:colOff>107950</xdr:colOff>
      <xdr:row>15</xdr:row>
      <xdr:rowOff>149860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67017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12717</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1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64135</xdr:rowOff>
    </xdr:from>
    <xdr:to>
      <xdr:col>78</xdr:col>
      <xdr:colOff>69850</xdr:colOff>
      <xdr:row>15</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6358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116205</xdr:rowOff>
    </xdr:from>
    <xdr:to>
      <xdr:col>78</xdr:col>
      <xdr:colOff>120650</xdr:colOff>
      <xdr:row>15</xdr:row>
      <xdr:rowOff>46355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56532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285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64135</xdr:rowOff>
    </xdr:from>
    <xdr:to>
      <xdr:col>73</xdr:col>
      <xdr:colOff>180975</xdr:colOff>
      <xdr:row>16</xdr:row>
      <xdr:rowOff>69850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635885"/>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149860</xdr:rowOff>
    </xdr:from>
    <xdr:to>
      <xdr:col>69</xdr:col>
      <xdr:colOff>92075</xdr:colOff>
      <xdr:row>16</xdr:row>
      <xdr:rowOff>69850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72161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76200</xdr:rowOff>
    </xdr:from>
    <xdr:to>
      <xdr:col>69</xdr:col>
      <xdr:colOff>142875</xdr:colOff>
      <xdr:row>16</xdr:row>
      <xdr:rowOff>6350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16527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59055</xdr:rowOff>
    </xdr:from>
    <xdr:to>
      <xdr:col>65</xdr:col>
      <xdr:colOff>53975</xdr:colOff>
      <xdr:row>15</xdr:row>
      <xdr:rowOff>160655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170832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39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99060</xdr:rowOff>
    </xdr:from>
    <xdr:to>
      <xdr:col>82</xdr:col>
      <xdr:colOff>158750</xdr:colOff>
      <xdr:row>16</xdr:row>
      <xdr:rowOff>29210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67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71137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47625</xdr:rowOff>
    </xdr:from>
    <xdr:to>
      <xdr:col>78</xdr:col>
      <xdr:colOff>120650</xdr:colOff>
      <xdr:row>15</xdr:row>
      <xdr:rowOff>149225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6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134002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705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xdr:rowOff>
    </xdr:from>
    <xdr:to>
      <xdr:col>74</xdr:col>
      <xdr:colOff>31750</xdr:colOff>
      <xdr:row>15</xdr:row>
      <xdr:rowOff>114935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5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99712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6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19050</xdr:rowOff>
    </xdr:from>
    <xdr:to>
      <xdr:col>69</xdr:col>
      <xdr:colOff>142875</xdr:colOff>
      <xdr:row>16</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105427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99060</xdr:rowOff>
    </xdr:from>
    <xdr:to>
      <xdr:col>65</xdr:col>
      <xdr:colOff>53975</xdr:colOff>
      <xdr:row>16</xdr:row>
      <xdr:rowOff>29210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67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13987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75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ポイントの減となったものの、類似団体平均を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ポイント上回っている状況である。</a:t>
          </a:r>
        </a:p>
        <a:p>
          <a:r>
            <a:rPr kumimoji="1" lang="ja-JP" altLang="en-US" sz="1300">
              <a:latin typeface="ＭＳ Ｐゴシック" panose="020B0600070205080204" pitchFamily="50" charset="-128"/>
              <a:ea typeface="ＭＳ Ｐゴシック" panose="020B0600070205080204" pitchFamily="50" charset="-128"/>
            </a:rPr>
            <a:t>　住民税非課税世帯等に対する臨時特別給付等の減が要因であるが、引き続き、適正な給付に留意していく必要がある。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60</xdr:row>
      <xdr:rowOff>165100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04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146050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499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168927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25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575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133350</xdr:rowOff>
    </xdr:from>
    <xdr:to>
      <xdr:col>20</xdr:col>
      <xdr:colOff>38100</xdr:colOff>
      <xdr:row>55</xdr:row>
      <xdr:rowOff>63500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50800</xdr:rowOff>
    </xdr:from>
    <xdr:to>
      <xdr:col>15</xdr:col>
      <xdr:colOff>98425</xdr:colOff>
      <xdr:row>56</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652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0</xdr:rowOff>
    </xdr:from>
    <xdr:to>
      <xdr:col>15</xdr:col>
      <xdr:colOff>149225</xdr:colOff>
      <xdr:row>55</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76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162577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0</xdr:rowOff>
    </xdr:from>
    <xdr:to>
      <xdr:col>15</xdr:col>
      <xdr:colOff>149225</xdr:colOff>
      <xdr:row>56</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ポイントの増となったものの、類似団体平均を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a:t>
          </a:r>
        </a:p>
        <a:p>
          <a:r>
            <a:rPr kumimoji="1" lang="ja-JP" altLang="en-US" sz="1300">
              <a:latin typeface="ＭＳ Ｐゴシック" panose="020B0600070205080204" pitchFamily="50" charset="-128"/>
              <a:ea typeface="ＭＳ Ｐゴシック" panose="020B0600070205080204" pitchFamily="50" charset="-128"/>
            </a:rPr>
            <a:t>　繰出金が前年度比</a:t>
          </a:r>
          <a:r>
            <a:rPr kumimoji="1" lang="en-US" altLang="ja-JP" sz="1300">
              <a:latin typeface="ＭＳ Ｐゴシック" panose="020B0600070205080204" pitchFamily="50" charset="-128"/>
              <a:ea typeface="ＭＳ Ｐゴシック" panose="020B0600070205080204" pitchFamily="50" charset="-128"/>
            </a:rPr>
            <a:t>594</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％）の増などが主な要因である。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271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76217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104140</xdr:rowOff>
    </xdr:from>
    <xdr:to>
      <xdr:col>82</xdr:col>
      <xdr:colOff>196850</xdr:colOff>
      <xdr:row>60</xdr:row>
      <xdr:rowOff>104140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123190</xdr:rowOff>
    </xdr:from>
    <xdr:to>
      <xdr:col>82</xdr:col>
      <xdr:colOff>107950</xdr:colOff>
      <xdr:row>55</xdr:row>
      <xdr:rowOff>130810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5529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82567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51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123190</xdr:rowOff>
    </xdr:from>
    <xdr:to>
      <xdr:col>78</xdr:col>
      <xdr:colOff>69850</xdr:colOff>
      <xdr:row>57</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55294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102870</xdr:rowOff>
    </xdr:from>
    <xdr:to>
      <xdr:col>78</xdr:col>
      <xdr:colOff>120650</xdr:colOff>
      <xdr:row>56</xdr:row>
      <xdr:rowOff>33020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17797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61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96520</xdr:rowOff>
    </xdr:from>
    <xdr:to>
      <xdr:col>73</xdr:col>
      <xdr:colOff>180975</xdr:colOff>
      <xdr:row>57</xdr:row>
      <xdr:rowOff>31750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6977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148590</xdr:rowOff>
    </xdr:from>
    <xdr:to>
      <xdr:col>74</xdr:col>
      <xdr:colOff>31750</xdr:colOff>
      <xdr:row>56</xdr:row>
      <xdr:rowOff>78740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88917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96520</xdr:rowOff>
    </xdr:from>
    <xdr:to>
      <xdr:col>69</xdr:col>
      <xdr:colOff>92075</xdr:colOff>
      <xdr:row>57</xdr:row>
      <xdr:rowOff>69850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6977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156210</xdr:rowOff>
    </xdr:from>
    <xdr:to>
      <xdr:col>69</xdr:col>
      <xdr:colOff>142875</xdr:colOff>
      <xdr:row>56</xdr:row>
      <xdr:rowOff>86360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96537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163830</xdr:rowOff>
    </xdr:from>
    <xdr:to>
      <xdr:col>65</xdr:col>
      <xdr:colOff>53975</xdr:colOff>
      <xdr:row>56</xdr:row>
      <xdr:rowOff>93980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104157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80010</xdr:rowOff>
    </xdr:from>
    <xdr:to>
      <xdr:col>82</xdr:col>
      <xdr:colOff>158750</xdr:colOff>
      <xdr:row>56</xdr:row>
      <xdr:rowOff>10160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96537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72390</xdr:rowOff>
    </xdr:from>
    <xdr:to>
      <xdr:col>78</xdr:col>
      <xdr:colOff>120650</xdr:colOff>
      <xdr:row>56</xdr:row>
      <xdr:rowOff>2540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12717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27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152400</xdr:rowOff>
    </xdr:from>
    <xdr:to>
      <xdr:col>74</xdr:col>
      <xdr:colOff>31750</xdr:colOff>
      <xdr:row>57</xdr:row>
      <xdr:rowOff>82550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45720</xdr:rowOff>
    </xdr:from>
    <xdr:to>
      <xdr:col>69</xdr:col>
      <xdr:colOff>142875</xdr:colOff>
      <xdr:row>56</xdr:row>
      <xdr:rowOff>147320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132097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ポイントの減となり、類似団体平均を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a:t>
          </a:r>
        </a:p>
        <a:p>
          <a:r>
            <a:rPr kumimoji="1" lang="ja-JP" altLang="en-US" sz="1300">
              <a:latin typeface="ＭＳ Ｐゴシック" panose="020B0600070205080204" pitchFamily="50" charset="-128"/>
              <a:ea typeface="ＭＳ Ｐゴシック" panose="020B0600070205080204" pitchFamily="50" charset="-128"/>
            </a:rPr>
            <a:t>　人口減少対策及び物価高騰対策に係る各種助成事業や町立病院運営に係る補助金などにより、引き続き補助費が高い水準で推移する見込みであるが、対象事業を精査し、経費の増嵩抑制を図ることが必要であ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39</xdr:row>
      <xdr:rowOff>147574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9229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37</xdr:row>
      <xdr:rowOff>37846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31748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148861</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21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37846</xdr:rowOff>
    </xdr:from>
    <xdr:to>
      <xdr:col>78</xdr:col>
      <xdr:colOff>69850</xdr:colOff>
      <xdr:row>37</xdr:row>
      <xdr:rowOff>92710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38149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56134</xdr:rowOff>
    </xdr:from>
    <xdr:to>
      <xdr:col>73</xdr:col>
      <xdr:colOff>180975</xdr:colOff>
      <xdr:row>37</xdr:row>
      <xdr:rowOff>92710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3997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121683</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56134</xdr:rowOff>
    </xdr:from>
    <xdr:to>
      <xdr:col>69</xdr:col>
      <xdr:colOff>92075</xdr:colOff>
      <xdr:row>37</xdr:row>
      <xdr:rowOff>83566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3997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94251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111015</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158496</xdr:rowOff>
    </xdr:from>
    <xdr:to>
      <xdr:col>78</xdr:col>
      <xdr:colOff>120650</xdr:colOff>
      <xdr:row>37</xdr:row>
      <xdr:rowOff>88646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41910</xdr:rowOff>
    </xdr:from>
    <xdr:to>
      <xdr:col>74</xdr:col>
      <xdr:colOff>31750</xdr:colOff>
      <xdr:row>37</xdr:row>
      <xdr:rowOff>143510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128287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5334</xdr:rowOff>
    </xdr:from>
    <xdr:to>
      <xdr:col>69</xdr:col>
      <xdr:colOff>142875</xdr:colOff>
      <xdr:row>37</xdr:row>
      <xdr:rowOff>106934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91711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32766</xdr:rowOff>
    </xdr:from>
    <xdr:to>
      <xdr:col>65</xdr:col>
      <xdr:colOff>53975</xdr:colOff>
      <xdr:row>37</xdr:row>
      <xdr:rowOff>134366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119143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ポイントの減となり、類似団体平均を</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a:t>
          </a:r>
        </a:p>
        <a:p>
          <a:r>
            <a:rPr kumimoji="1" lang="ja-JP" altLang="en-US" sz="1300">
              <a:latin typeface="ＭＳ Ｐゴシック" panose="020B0600070205080204" pitchFamily="50" charset="-128"/>
              <a:ea typeface="ＭＳ Ｐゴシック" panose="020B0600070205080204" pitchFamily="50" charset="-128"/>
            </a:rPr>
            <a:t>　Ｈ</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より大型普通建設事業が増加したことに伴い新規地方債の発行額が増加し、借入残高も増加している。</a:t>
          </a:r>
        </a:p>
        <a:p>
          <a:r>
            <a:rPr kumimoji="1" lang="ja-JP" altLang="en-US" sz="1300">
              <a:latin typeface="ＭＳ Ｐゴシック" panose="020B0600070205080204" pitchFamily="50" charset="-128"/>
              <a:ea typeface="ＭＳ Ｐゴシック" panose="020B0600070205080204" pitchFamily="50" charset="-128"/>
            </a:rPr>
            <a:t>　地方債償還に係る措置期間終了後は毎年度の公債費が増加していく推計であることから、引き続き、事業の選択と集中により、将来世代に過度な財政負担を強いることがないよう努める。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1270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107950</xdr:rowOff>
    </xdr:from>
    <xdr:to>
      <xdr:col>24</xdr:col>
      <xdr:colOff>25400</xdr:colOff>
      <xdr:row>76</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1381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135907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66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163830</xdr:rowOff>
    </xdr:from>
    <xdr:to>
      <xdr:col>24</xdr:col>
      <xdr:colOff>76200</xdr:colOff>
      <xdr:row>77</xdr:row>
      <xdr:rowOff>93980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92711</xdr:rowOff>
    </xdr:from>
    <xdr:to>
      <xdr:col>19</xdr:col>
      <xdr:colOff>187325</xdr:colOff>
      <xdr:row>76</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1229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73661</xdr:rowOff>
    </xdr:from>
    <xdr:to>
      <xdr:col>15</xdr:col>
      <xdr:colOff>98425</xdr:colOff>
      <xdr:row>76</xdr:row>
      <xdr:rowOff>92711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1038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69850</xdr:rowOff>
    </xdr:from>
    <xdr:to>
      <xdr:col>11</xdr:col>
      <xdr:colOff>9525</xdr:colOff>
      <xdr:row>76</xdr:row>
      <xdr:rowOff>73661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1000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73677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76200</xdr:rowOff>
    </xdr:from>
    <xdr:to>
      <xdr:col>20</xdr:col>
      <xdr:colOff>38100</xdr:colOff>
      <xdr:row>77</xdr:row>
      <xdr:rowOff>6350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16527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41911</xdr:rowOff>
    </xdr:from>
    <xdr:to>
      <xdr:col>15</xdr:col>
      <xdr:colOff>149225</xdr:colOff>
      <xdr:row>76</xdr:row>
      <xdr:rowOff>143511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22861</xdr:rowOff>
    </xdr:from>
    <xdr:to>
      <xdr:col>11</xdr:col>
      <xdr:colOff>60325</xdr:colOff>
      <xdr:row>76</xdr:row>
      <xdr:rowOff>124461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134637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19050</xdr:rowOff>
    </xdr:from>
    <xdr:to>
      <xdr:col>6</xdr:col>
      <xdr:colOff>171450</xdr:colOff>
      <xdr:row>76</xdr:row>
      <xdr:rowOff>120650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ポイントの減となり、類似団体平均を</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a:t>
          </a:r>
        </a:p>
        <a:p>
          <a:r>
            <a:rPr kumimoji="1" lang="ja-JP" altLang="en-US" sz="1300">
              <a:latin typeface="ＭＳ Ｐゴシック" panose="020B0600070205080204" pitchFamily="50" charset="-128"/>
              <a:ea typeface="ＭＳ Ｐゴシック" panose="020B0600070205080204" pitchFamily="50" charset="-128"/>
            </a:rPr>
            <a:t>　新庁舎等建設事業の実施により、公債費以外に係る経常収支比率の割合は増加傾向になることが予想される。また、同事業に係る起債の本償還が開始されるＲ８年度以降からは、公債費以外に係る経常収支比率の割合は減少傾向になる見通しであ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5334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165100</xdr:rowOff>
    </xdr:from>
    <xdr:to>
      <xdr:col>82</xdr:col>
      <xdr:colOff>107950</xdr:colOff>
      <xdr:row>76</xdr:row>
      <xdr:rowOff>27939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02385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63516</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91439</xdr:rowOff>
    </xdr:from>
    <xdr:to>
      <xdr:col>82</xdr:col>
      <xdr:colOff>158750</xdr:colOff>
      <xdr:row>77</xdr:row>
      <xdr:rowOff>21589</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27939</xdr:rowOff>
    </xdr:from>
    <xdr:to>
      <xdr:col>78</xdr:col>
      <xdr:colOff>69850</xdr:colOff>
      <xdr:row>77</xdr:row>
      <xdr:rowOff>35561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058139"/>
          <a:ext cx="889000" cy="17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101616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131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35561</xdr:rowOff>
    </xdr:from>
    <xdr:to>
      <xdr:col>73</xdr:col>
      <xdr:colOff>180975</xdr:colOff>
      <xdr:row>77</xdr:row>
      <xdr:rowOff>58420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2372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133350</xdr:rowOff>
    </xdr:from>
    <xdr:to>
      <xdr:col>74</xdr:col>
      <xdr:colOff>31750</xdr:colOff>
      <xdr:row>77</xdr:row>
      <xdr:rowOff>63500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73677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58420</xdr:rowOff>
    </xdr:from>
    <xdr:to>
      <xdr:col>69</xdr:col>
      <xdr:colOff>92075</xdr:colOff>
      <xdr:row>77</xdr:row>
      <xdr:rowOff>123189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26007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88916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114300</xdr:rowOff>
    </xdr:from>
    <xdr:to>
      <xdr:col>82</xdr:col>
      <xdr:colOff>158750</xdr:colOff>
      <xdr:row>76</xdr:row>
      <xdr:rowOff>44450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130827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148589</xdr:rowOff>
    </xdr:from>
    <xdr:to>
      <xdr:col>78</xdr:col>
      <xdr:colOff>120650</xdr:colOff>
      <xdr:row>76</xdr:row>
      <xdr:rowOff>78739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88917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77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156211</xdr:rowOff>
    </xdr:from>
    <xdr:to>
      <xdr:col>74</xdr:col>
      <xdr:colOff>31750</xdr:colOff>
      <xdr:row>77</xdr:row>
      <xdr:rowOff>86361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71138</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7620</xdr:rowOff>
    </xdr:from>
    <xdr:to>
      <xdr:col>69</xdr:col>
      <xdr:colOff>142875</xdr:colOff>
      <xdr:row>77</xdr:row>
      <xdr:rowOff>109220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93997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72389</xdr:rowOff>
    </xdr:from>
    <xdr:to>
      <xdr:col>65</xdr:col>
      <xdr:colOff>53975</xdr:colOff>
      <xdr:row>78</xdr:row>
      <xdr:rowOff>2539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158766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119779</xdr:rowOff>
    </xdr:from>
    <xdr:to>
      <xdr:col>29</xdr:col>
      <xdr:colOff>127000</xdr:colOff>
      <xdr:row>19</xdr:row>
      <xdr:rowOff>168718</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96254"/>
          <a:ext cx="0" cy="10776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140795</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5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168718</xdr:rowOff>
    </xdr:from>
    <xdr:to>
      <xdr:col>30</xdr:col>
      <xdr:colOff>25400</xdr:colOff>
      <xdr:row>19</xdr:row>
      <xdr:rowOff>168718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738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12</xdr:row>
      <xdr:rowOff>34706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13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119779</xdr:rowOff>
    </xdr:from>
    <xdr:to>
      <xdr:col>30</xdr:col>
      <xdr:colOff>25400</xdr:colOff>
      <xdr:row>13</xdr:row>
      <xdr:rowOff>119779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96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131630</xdr:rowOff>
    </xdr:from>
    <xdr:to>
      <xdr:col>29</xdr:col>
      <xdr:colOff>127000</xdr:colOff>
      <xdr:row>17</xdr:row>
      <xdr:rowOff>2165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22455"/>
          <a:ext cx="647700" cy="41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2866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651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30789</xdr:rowOff>
    </xdr:from>
    <xdr:to>
      <xdr:col>29</xdr:col>
      <xdr:colOff>177800</xdr:colOff>
      <xdr:row>17</xdr:row>
      <xdr:rowOff>132389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2165</xdr:rowOff>
    </xdr:from>
    <xdr:to>
      <xdr:col>26</xdr:col>
      <xdr:colOff>50800</xdr:colOff>
      <xdr:row>17</xdr:row>
      <xdr:rowOff>52525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64440"/>
          <a:ext cx="698500" cy="50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55355</xdr:rowOff>
    </xdr:from>
    <xdr:to>
      <xdr:col>26</xdr:col>
      <xdr:colOff>101600</xdr:colOff>
      <xdr:row>17</xdr:row>
      <xdr:rowOff>156955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141732</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04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52525</xdr:rowOff>
    </xdr:from>
    <xdr:to>
      <xdr:col>22</xdr:col>
      <xdr:colOff>114300</xdr:colOff>
      <xdr:row>17</xdr:row>
      <xdr:rowOff>105080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14800"/>
          <a:ext cx="698500" cy="52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81159</xdr:rowOff>
    </xdr:from>
    <xdr:to>
      <xdr:col>22</xdr:col>
      <xdr:colOff>165100</xdr:colOff>
      <xdr:row>18</xdr:row>
      <xdr:rowOff>11309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167536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105080</xdr:rowOff>
    </xdr:from>
    <xdr:to>
      <xdr:col>18</xdr:col>
      <xdr:colOff>177800</xdr:colOff>
      <xdr:row>18</xdr:row>
      <xdr:rowOff>58693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67355"/>
          <a:ext cx="698500" cy="125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102570</xdr:rowOff>
    </xdr:from>
    <xdr:to>
      <xdr:col>19</xdr:col>
      <xdr:colOff>38100</xdr:colOff>
      <xdr:row>18</xdr:row>
      <xdr:rowOff>32720</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17497</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5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110502</xdr:rowOff>
    </xdr:from>
    <xdr:to>
      <xdr:col>15</xdr:col>
      <xdr:colOff>101600</xdr:colOff>
      <xdr:row>18</xdr:row>
      <xdr:rowOff>40652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72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50829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4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80830</xdr:rowOff>
    </xdr:from>
    <xdr:to>
      <xdr:col>29</xdr:col>
      <xdr:colOff>177800</xdr:colOff>
      <xdr:row>17</xdr:row>
      <xdr:rowOff>10980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71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97357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716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122815</xdr:rowOff>
    </xdr:from>
    <xdr:to>
      <xdr:col>26</xdr:col>
      <xdr:colOff>101600</xdr:colOff>
      <xdr:row>17</xdr:row>
      <xdr:rowOff>52965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13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63142</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8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1725</xdr:rowOff>
    </xdr:from>
    <xdr:to>
      <xdr:col>22</xdr:col>
      <xdr:colOff>165100</xdr:colOff>
      <xdr:row>17</xdr:row>
      <xdr:rowOff>103325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64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113502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73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54280</xdr:rowOff>
    </xdr:from>
    <xdr:to>
      <xdr:col>19</xdr:col>
      <xdr:colOff>38100</xdr:colOff>
      <xdr:row>17</xdr:row>
      <xdr:rowOff>155880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16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166057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78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7893</xdr:rowOff>
    </xdr:from>
    <xdr:to>
      <xdr:col>15</xdr:col>
      <xdr:colOff>101600</xdr:colOff>
      <xdr:row>18</xdr:row>
      <xdr:rowOff>109493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41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94270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2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46598</xdr:rowOff>
    </xdr:from>
    <xdr:to>
      <xdr:col>29</xdr:col>
      <xdr:colOff>127000</xdr:colOff>
      <xdr:row>38</xdr:row>
      <xdr:rowOff>7507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71148"/>
          <a:ext cx="0" cy="15039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322484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4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7507</xdr:rowOff>
    </xdr:from>
    <xdr:to>
      <xdr:col>30</xdr:col>
      <xdr:colOff>25400</xdr:colOff>
      <xdr:row>38</xdr:row>
      <xdr:rowOff>7507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751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304425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1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46598</xdr:rowOff>
    </xdr:from>
    <xdr:to>
      <xdr:col>30</xdr:col>
      <xdr:colOff>25400</xdr:colOff>
      <xdr:row>33</xdr:row>
      <xdr:rowOff>46598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71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195547</xdr:rowOff>
    </xdr:from>
    <xdr:to>
      <xdr:col>29</xdr:col>
      <xdr:colOff>127000</xdr:colOff>
      <xdr:row>35</xdr:row>
      <xdr:rowOff>215827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805897"/>
          <a:ext cx="647700" cy="20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340235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07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152258</xdr:rowOff>
    </xdr:from>
    <xdr:to>
      <xdr:col>29</xdr:col>
      <xdr:colOff>177800</xdr:colOff>
      <xdr:row>35</xdr:row>
      <xdr:rowOff>253858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195547</xdr:rowOff>
    </xdr:from>
    <xdr:to>
      <xdr:col>26</xdr:col>
      <xdr:colOff>50800</xdr:colOff>
      <xdr:row>35</xdr:row>
      <xdr:rowOff>225118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805897"/>
          <a:ext cx="698500" cy="29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213736</xdr:rowOff>
    </xdr:from>
    <xdr:to>
      <xdr:col>26</xdr:col>
      <xdr:colOff>101600</xdr:colOff>
      <xdr:row>35</xdr:row>
      <xdr:rowOff>315336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300113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10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225118</xdr:rowOff>
    </xdr:from>
    <xdr:to>
      <xdr:col>22</xdr:col>
      <xdr:colOff>114300</xdr:colOff>
      <xdr:row>35</xdr:row>
      <xdr:rowOff>261204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35468"/>
          <a:ext cx="698500" cy="36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299510</xdr:rowOff>
    </xdr:from>
    <xdr:to>
      <xdr:col>22</xdr:col>
      <xdr:colOff>165100</xdr:colOff>
      <xdr:row>36</xdr:row>
      <xdr:rowOff>58210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42987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261204</xdr:rowOff>
    </xdr:from>
    <xdr:to>
      <xdr:col>18</xdr:col>
      <xdr:colOff>177800</xdr:colOff>
      <xdr:row>35</xdr:row>
      <xdr:rowOff>327221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871554"/>
          <a:ext cx="698500" cy="66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331105</xdr:rowOff>
    </xdr:from>
    <xdr:to>
      <xdr:col>19</xdr:col>
      <xdr:colOff>38100</xdr:colOff>
      <xdr:row>36</xdr:row>
      <xdr:rowOff>89805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74582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2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324165</xdr:rowOff>
    </xdr:from>
    <xdr:to>
      <xdr:col>15</xdr:col>
      <xdr:colOff>101600</xdr:colOff>
      <xdr:row>36</xdr:row>
      <xdr:rowOff>82865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34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67642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2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165027</xdr:rowOff>
    </xdr:from>
    <xdr:to>
      <xdr:col>29</xdr:col>
      <xdr:colOff>177800</xdr:colOff>
      <xdr:row>35</xdr:row>
      <xdr:rowOff>266627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75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137104</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74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144747</xdr:rowOff>
    </xdr:from>
    <xdr:to>
      <xdr:col>26</xdr:col>
      <xdr:colOff>101600</xdr:colOff>
      <xdr:row>35</xdr:row>
      <xdr:rowOff>246347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55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256524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23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174318</xdr:rowOff>
    </xdr:from>
    <xdr:to>
      <xdr:col>22</xdr:col>
      <xdr:colOff>165100</xdr:colOff>
      <xdr:row>35</xdr:row>
      <xdr:rowOff>275918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784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286095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5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210404</xdr:rowOff>
    </xdr:from>
    <xdr:to>
      <xdr:col>19</xdr:col>
      <xdr:colOff>38100</xdr:colOff>
      <xdr:row>35</xdr:row>
      <xdr:rowOff>312004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20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322181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589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276421</xdr:rowOff>
    </xdr:from>
    <xdr:to>
      <xdr:col>15</xdr:col>
      <xdr:colOff>101600</xdr:colOff>
      <xdr:row>36</xdr:row>
      <xdr:rowOff>35121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86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45298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5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5,607
5,580
434.96
10,333,807
9,409,696
564,807
4,248,109
11,024,649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50678</xdr:rowOff>
    </xdr:from>
    <xdr:to>
      <xdr:col>24</xdr:col>
      <xdr:colOff>62865</xdr:colOff>
      <xdr:row>38</xdr:row>
      <xdr:rowOff>115200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65628"/>
          <a:ext cx="1270" cy="12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119027</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3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115200</xdr:rowOff>
    </xdr:from>
    <xdr:to>
      <xdr:col>24</xdr:col>
      <xdr:colOff>152400</xdr:colOff>
      <xdr:row>38</xdr:row>
      <xdr:rowOff>115200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3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168805</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50678</xdr:rowOff>
    </xdr:from>
    <xdr:to>
      <xdr:col>24</xdr:col>
      <xdr:colOff>152400</xdr:colOff>
      <xdr:row>31</xdr:row>
      <xdr:rowOff>50678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6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130019</xdr:rowOff>
    </xdr:from>
    <xdr:to>
      <xdr:col>24</xdr:col>
      <xdr:colOff>63500</xdr:colOff>
      <xdr:row>35</xdr:row>
      <xdr:rowOff>163188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130769"/>
          <a:ext cx="838200" cy="3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84483</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0852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106056</xdr:rowOff>
    </xdr:from>
    <xdr:to>
      <xdr:col>24</xdr:col>
      <xdr:colOff>114300</xdr:colOff>
      <xdr:row>36</xdr:row>
      <xdr:rowOff>36206</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163188</xdr:rowOff>
    </xdr:from>
    <xdr:to>
      <xdr:col>19</xdr:col>
      <xdr:colOff>177800</xdr:colOff>
      <xdr:row>36</xdr:row>
      <xdr:rowOff>59473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163938"/>
          <a:ext cx="889000" cy="6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124504</xdr:rowOff>
    </xdr:from>
    <xdr:to>
      <xdr:col>20</xdr:col>
      <xdr:colOff>38100</xdr:colOff>
      <xdr:row>36</xdr:row>
      <xdr:rowOff>54654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45781</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621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59473</xdr:rowOff>
    </xdr:from>
    <xdr:to>
      <xdr:col>15</xdr:col>
      <xdr:colOff>50800</xdr:colOff>
      <xdr:row>37</xdr:row>
      <xdr:rowOff>5203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231673"/>
          <a:ext cx="889000" cy="11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168539</xdr:rowOff>
    </xdr:from>
    <xdr:to>
      <xdr:col>15</xdr:col>
      <xdr:colOff>101600</xdr:colOff>
      <xdr:row>36</xdr:row>
      <xdr:rowOff>98689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115216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5203</xdr:rowOff>
    </xdr:from>
    <xdr:to>
      <xdr:col>10</xdr:col>
      <xdr:colOff>114300</xdr:colOff>
      <xdr:row>37</xdr:row>
      <xdr:rowOff>34681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348853"/>
          <a:ext cx="889000" cy="2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87694</xdr:rowOff>
    </xdr:from>
    <xdr:to>
      <xdr:col>10</xdr:col>
      <xdr:colOff>165100</xdr:colOff>
      <xdr:row>37</xdr:row>
      <xdr:rowOff>17844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34371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03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103433</xdr:rowOff>
    </xdr:from>
    <xdr:to>
      <xdr:col>6</xdr:col>
      <xdr:colOff>38100</xdr:colOff>
      <xdr:row>37</xdr:row>
      <xdr:rowOff>33583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50110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05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79219</xdr:rowOff>
    </xdr:from>
    <xdr:to>
      <xdr:col>24</xdr:col>
      <xdr:colOff>114300</xdr:colOff>
      <xdr:row>36</xdr:row>
      <xdr:rowOff>9369</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07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102096</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593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112388</xdr:rowOff>
    </xdr:from>
    <xdr:to>
      <xdr:col>20</xdr:col>
      <xdr:colOff>38100</xdr:colOff>
      <xdr:row>36</xdr:row>
      <xdr:rowOff>42538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11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59065</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588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8673</xdr:rowOff>
    </xdr:from>
    <xdr:to>
      <xdr:col>15</xdr:col>
      <xdr:colOff>101600</xdr:colOff>
      <xdr:row>36</xdr:row>
      <xdr:rowOff>110273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18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101400</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27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125853</xdr:rowOff>
    </xdr:from>
    <xdr:to>
      <xdr:col>10</xdr:col>
      <xdr:colOff>165100</xdr:colOff>
      <xdr:row>37</xdr:row>
      <xdr:rowOff>56003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29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47130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39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155331</xdr:rowOff>
    </xdr:from>
    <xdr:to>
      <xdr:col>6</xdr:col>
      <xdr:colOff>38100</xdr:colOff>
      <xdr:row>37</xdr:row>
      <xdr:rowOff>85481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32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76608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642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37705</xdr:rowOff>
    </xdr:from>
    <xdr:to>
      <xdr:col>24</xdr:col>
      <xdr:colOff>62865</xdr:colOff>
      <xdr:row>59</xdr:row>
      <xdr:rowOff>128250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81655"/>
          <a:ext cx="1270" cy="146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132077</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24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128250</xdr:rowOff>
    </xdr:from>
    <xdr:to>
      <xdr:col>24</xdr:col>
      <xdr:colOff>152400</xdr:colOff>
      <xdr:row>59</xdr:row>
      <xdr:rowOff>128250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24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155832</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5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37705</xdr:rowOff>
    </xdr:from>
    <xdr:to>
      <xdr:col>24</xdr:col>
      <xdr:colOff>152400</xdr:colOff>
      <xdr:row>51</xdr:row>
      <xdr:rowOff>37705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8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60141</xdr:rowOff>
    </xdr:from>
    <xdr:to>
      <xdr:col>24</xdr:col>
      <xdr:colOff>63500</xdr:colOff>
      <xdr:row>58</xdr:row>
      <xdr:rowOff>94538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10004241"/>
          <a:ext cx="838200" cy="3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5912</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785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154485</xdr:rowOff>
    </xdr:from>
    <xdr:to>
      <xdr:col>24</xdr:col>
      <xdr:colOff>114300</xdr:colOff>
      <xdr:row>58</xdr:row>
      <xdr:rowOff>84635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92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60141</xdr:rowOff>
    </xdr:from>
    <xdr:to>
      <xdr:col>19</xdr:col>
      <xdr:colOff>177800</xdr:colOff>
      <xdr:row>58</xdr:row>
      <xdr:rowOff>126702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10004241"/>
          <a:ext cx="889000" cy="6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2679</xdr:rowOff>
    </xdr:from>
    <xdr:to>
      <xdr:col>20</xdr:col>
      <xdr:colOff>38100</xdr:colOff>
      <xdr:row>58</xdr:row>
      <xdr:rowOff>104279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94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120806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72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80407</xdr:rowOff>
    </xdr:from>
    <xdr:to>
      <xdr:col>15</xdr:col>
      <xdr:colOff>50800</xdr:colOff>
      <xdr:row>58</xdr:row>
      <xdr:rowOff>126702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10024507"/>
          <a:ext cx="889000" cy="4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46272</xdr:rowOff>
    </xdr:from>
    <xdr:to>
      <xdr:col>15</xdr:col>
      <xdr:colOff>101600</xdr:colOff>
      <xdr:row>58</xdr:row>
      <xdr:rowOff>147872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99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164399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765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80407</xdr:rowOff>
    </xdr:from>
    <xdr:to>
      <xdr:col>10</xdr:col>
      <xdr:colOff>114300</xdr:colOff>
      <xdr:row>58</xdr:row>
      <xdr:rowOff>149392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024507"/>
          <a:ext cx="889000" cy="6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53640</xdr:rowOff>
    </xdr:from>
    <xdr:to>
      <xdr:col>10</xdr:col>
      <xdr:colOff>165100</xdr:colOff>
      <xdr:row>58</xdr:row>
      <xdr:rowOff>155240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9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146367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1009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78492</xdr:rowOff>
    </xdr:from>
    <xdr:to>
      <xdr:col>6</xdr:col>
      <xdr:colOff>38100</xdr:colOff>
      <xdr:row>59</xdr:row>
      <xdr:rowOff>8642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02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25169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79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43738</xdr:rowOff>
    </xdr:from>
    <xdr:to>
      <xdr:col>24</xdr:col>
      <xdr:colOff>114300</xdr:colOff>
      <xdr:row>58</xdr:row>
      <xdr:rowOff>145338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8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22165</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6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9341</xdr:rowOff>
    </xdr:from>
    <xdr:to>
      <xdr:col>20</xdr:col>
      <xdr:colOff>38100</xdr:colOff>
      <xdr:row>58</xdr:row>
      <xdr:rowOff>110941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5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102068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046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75902</xdr:rowOff>
    </xdr:from>
    <xdr:to>
      <xdr:col>15</xdr:col>
      <xdr:colOff>101600</xdr:colOff>
      <xdr:row>59</xdr:row>
      <xdr:rowOff>6052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02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168629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112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29607</xdr:rowOff>
    </xdr:from>
    <xdr:to>
      <xdr:col>10</xdr:col>
      <xdr:colOff>165100</xdr:colOff>
      <xdr:row>58</xdr:row>
      <xdr:rowOff>131207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7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147734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74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98592</xdr:rowOff>
    </xdr:from>
    <xdr:to>
      <xdr:col>6</xdr:col>
      <xdr:colOff>38100</xdr:colOff>
      <xdr:row>59</xdr:row>
      <xdr:rowOff>28742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4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19869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135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57290</xdr:rowOff>
    </xdr:from>
    <xdr:to>
      <xdr:col>24</xdr:col>
      <xdr:colOff>62865</xdr:colOff>
      <xdr:row>79</xdr:row>
      <xdr:rowOff>43535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30240"/>
          <a:ext cx="1270" cy="1357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47362</xdr:rowOff>
    </xdr:from>
    <xdr:ext cx="313932"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43535</xdr:rowOff>
    </xdr:from>
    <xdr:to>
      <xdr:col>24</xdr:col>
      <xdr:colOff>152400</xdr:colOff>
      <xdr:row>79</xdr:row>
      <xdr:rowOff>43535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3967</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0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57290</xdr:rowOff>
    </xdr:from>
    <xdr:to>
      <xdr:col>24</xdr:col>
      <xdr:colOff>152400</xdr:colOff>
      <xdr:row>71</xdr:row>
      <xdr:rowOff>57290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6598</xdr:rowOff>
    </xdr:from>
    <xdr:to>
      <xdr:col>24</xdr:col>
      <xdr:colOff>63500</xdr:colOff>
      <xdr:row>77</xdr:row>
      <xdr:rowOff>93542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208248"/>
          <a:ext cx="838200" cy="8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119378</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78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96501</xdr:rowOff>
    </xdr:from>
    <xdr:to>
      <xdr:col>24</xdr:col>
      <xdr:colOff>114300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30772</xdr:rowOff>
    </xdr:from>
    <xdr:to>
      <xdr:col>19</xdr:col>
      <xdr:colOff>177800</xdr:colOff>
      <xdr:row>77</xdr:row>
      <xdr:rowOff>93542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232422"/>
          <a:ext cx="889000" cy="6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119362</xdr:rowOff>
    </xdr:from>
    <xdr:to>
      <xdr:col>20</xdr:col>
      <xdr:colOff>38100</xdr:colOff>
      <xdr:row>77</xdr:row>
      <xdr:rowOff>49512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66038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30772</xdr:rowOff>
    </xdr:from>
    <xdr:to>
      <xdr:col>15</xdr:col>
      <xdr:colOff>50800</xdr:colOff>
      <xdr:row>78</xdr:row>
      <xdr:rowOff>30314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232422"/>
          <a:ext cx="889000" cy="17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163461</xdr:rowOff>
    </xdr:from>
    <xdr:to>
      <xdr:col>15</xdr:col>
      <xdr:colOff>101600</xdr:colOff>
      <xdr:row>77</xdr:row>
      <xdr:rowOff>93611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84738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28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38869</xdr:rowOff>
    </xdr:from>
    <xdr:to>
      <xdr:col>10</xdr:col>
      <xdr:colOff>114300</xdr:colOff>
      <xdr:row>78</xdr:row>
      <xdr:rowOff>30314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240519"/>
          <a:ext cx="889000" cy="16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33426</xdr:rowOff>
    </xdr:from>
    <xdr:to>
      <xdr:col>10</xdr:col>
      <xdr:colOff>165100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151553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31998</xdr:rowOff>
    </xdr:from>
    <xdr:to>
      <xdr:col>6</xdr:col>
      <xdr:colOff>38100</xdr:colOff>
      <xdr:row>77</xdr:row>
      <xdr:rowOff>133598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3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124725</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32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127248</xdr:rowOff>
    </xdr:from>
    <xdr:to>
      <xdr:col>24</xdr:col>
      <xdr:colOff>114300</xdr:colOff>
      <xdr:row>77</xdr:row>
      <xdr:rowOff>57398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15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105675</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13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42742</xdr:rowOff>
    </xdr:from>
    <xdr:to>
      <xdr:col>20</xdr:col>
      <xdr:colOff>38100</xdr:colOff>
      <xdr:row>77</xdr:row>
      <xdr:rowOff>144342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4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135469</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33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151422</xdr:rowOff>
    </xdr:from>
    <xdr:to>
      <xdr:col>15</xdr:col>
      <xdr:colOff>101600</xdr:colOff>
      <xdr:row>77</xdr:row>
      <xdr:rowOff>81572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18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98099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95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150964</xdr:rowOff>
    </xdr:from>
    <xdr:to>
      <xdr:col>10</xdr:col>
      <xdr:colOff>165100</xdr:colOff>
      <xdr:row>78</xdr:row>
      <xdr:rowOff>81114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5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72241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4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159519</xdr:rowOff>
    </xdr:from>
    <xdr:to>
      <xdr:col>6</xdr:col>
      <xdr:colOff>38100</xdr:colOff>
      <xdr:row>77</xdr:row>
      <xdr:rowOff>89669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18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106195</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96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11271</xdr:rowOff>
    </xdr:from>
    <xdr:to>
      <xdr:col>24</xdr:col>
      <xdr:colOff>62865</xdr:colOff>
      <xdr:row>98</xdr:row>
      <xdr:rowOff>28318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41771"/>
          <a:ext cx="1270" cy="1388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32145</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3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28318</xdr:rowOff>
    </xdr:from>
    <xdr:to>
      <xdr:col>24</xdr:col>
      <xdr:colOff>152400</xdr:colOff>
      <xdr:row>98</xdr:row>
      <xdr:rowOff>28318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30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129398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16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11271</xdr:rowOff>
    </xdr:from>
    <xdr:to>
      <xdr:col>24</xdr:col>
      <xdr:colOff>152400</xdr:colOff>
      <xdr:row>90</xdr:row>
      <xdr:rowOff>11271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41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139167</xdr:rowOff>
    </xdr:from>
    <xdr:to>
      <xdr:col>24</xdr:col>
      <xdr:colOff>63500</xdr:colOff>
      <xdr:row>94</xdr:row>
      <xdr:rowOff>117721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084017"/>
          <a:ext cx="838200" cy="15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4691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9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26264</xdr:rowOff>
    </xdr:from>
    <xdr:to>
      <xdr:col>24</xdr:col>
      <xdr:colOff>114300</xdr:colOff>
      <xdr:row>95</xdr:row>
      <xdr:rowOff>127864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1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139167</xdr:rowOff>
    </xdr:from>
    <xdr:to>
      <xdr:col>19</xdr:col>
      <xdr:colOff>177800</xdr:colOff>
      <xdr:row>95</xdr:row>
      <xdr:rowOff>143184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084017"/>
          <a:ext cx="889000" cy="34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72299</xdr:rowOff>
    </xdr:from>
    <xdr:to>
      <xdr:col>20</xdr:col>
      <xdr:colOff>38100</xdr:colOff>
      <xdr:row>95</xdr:row>
      <xdr:rowOff>2449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18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165026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8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121151</xdr:rowOff>
    </xdr:from>
    <xdr:to>
      <xdr:col>15</xdr:col>
      <xdr:colOff>50800</xdr:colOff>
      <xdr:row>95</xdr:row>
      <xdr:rowOff>143184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408901"/>
          <a:ext cx="889000" cy="2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56646</xdr:rowOff>
    </xdr:from>
    <xdr:to>
      <xdr:col>15</xdr:col>
      <xdr:colOff>101600</xdr:colOff>
      <xdr:row>96</xdr:row>
      <xdr:rowOff>158246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1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149373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60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121151</xdr:rowOff>
    </xdr:from>
    <xdr:to>
      <xdr:col>10</xdr:col>
      <xdr:colOff>114300</xdr:colOff>
      <xdr:row>95</xdr:row>
      <xdr:rowOff>160111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08901"/>
          <a:ext cx="889000" cy="3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69720</xdr:rowOff>
    </xdr:from>
    <xdr:to>
      <xdr:col>10</xdr:col>
      <xdr:colOff>165100</xdr:colOff>
      <xdr:row>96</xdr:row>
      <xdr:rowOff>171320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2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162447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62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93058</xdr:rowOff>
    </xdr:from>
    <xdr:to>
      <xdr:col>6</xdr:col>
      <xdr:colOff>38100</xdr:colOff>
      <xdr:row>97</xdr:row>
      <xdr:rowOff>23208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14335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4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66921</xdr:rowOff>
    </xdr:from>
    <xdr:to>
      <xdr:col>24</xdr:col>
      <xdr:colOff>114300</xdr:colOff>
      <xdr:row>94</xdr:row>
      <xdr:rowOff>168521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8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89798</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34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88367</xdr:rowOff>
    </xdr:from>
    <xdr:to>
      <xdr:col>20</xdr:col>
      <xdr:colOff>38100</xdr:colOff>
      <xdr:row>94</xdr:row>
      <xdr:rowOff>18517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03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35044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808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92384</xdr:rowOff>
    </xdr:from>
    <xdr:to>
      <xdr:col>15</xdr:col>
      <xdr:colOff>101600</xdr:colOff>
      <xdr:row>96</xdr:row>
      <xdr:rowOff>22534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39061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15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70351</xdr:rowOff>
    </xdr:from>
    <xdr:to>
      <xdr:col>10</xdr:col>
      <xdr:colOff>165100</xdr:colOff>
      <xdr:row>96</xdr:row>
      <xdr:rowOff>501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5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17028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13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109311</xdr:rowOff>
    </xdr:from>
    <xdr:to>
      <xdr:col>6</xdr:col>
      <xdr:colOff>38100</xdr:colOff>
      <xdr:row>96</xdr:row>
      <xdr:rowOff>39461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39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55988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17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56659</xdr:rowOff>
    </xdr:from>
    <xdr:to>
      <xdr:col>54</xdr:col>
      <xdr:colOff>189865</xdr:colOff>
      <xdr:row>38</xdr:row>
      <xdr:rowOff>170671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71609"/>
          <a:ext cx="1270" cy="1314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3048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8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170671</xdr:rowOff>
    </xdr:from>
    <xdr:to>
      <xdr:col>55</xdr:col>
      <xdr:colOff>88900</xdr:colOff>
      <xdr:row>38</xdr:row>
      <xdr:rowOff>170671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8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3336</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56659</xdr:rowOff>
    </xdr:from>
    <xdr:to>
      <xdr:col>55</xdr:col>
      <xdr:colOff>88900</xdr:colOff>
      <xdr:row>31</xdr:row>
      <xdr:rowOff>56659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7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34325</xdr:rowOff>
    </xdr:from>
    <xdr:to>
      <xdr:col>55</xdr:col>
      <xdr:colOff>0</xdr:colOff>
      <xdr:row>35</xdr:row>
      <xdr:rowOff>78266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035075"/>
          <a:ext cx="838200" cy="4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159933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606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10056</xdr:rowOff>
    </xdr:from>
    <xdr:to>
      <xdr:col>55</xdr:col>
      <xdr:colOff>50800</xdr:colOff>
      <xdr:row>36</xdr:row>
      <xdr:rowOff>111656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8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113516</xdr:rowOff>
    </xdr:from>
    <xdr:to>
      <xdr:col>50</xdr:col>
      <xdr:colOff>114300</xdr:colOff>
      <xdr:row>35</xdr:row>
      <xdr:rowOff>78266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771366"/>
          <a:ext cx="889000" cy="30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87569</xdr:rowOff>
    </xdr:from>
    <xdr:to>
      <xdr:col>50</xdr:col>
      <xdr:colOff>165100</xdr:colOff>
      <xdr:row>37</xdr:row>
      <xdr:rowOff>17719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5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8846</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5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113516</xdr:rowOff>
    </xdr:from>
    <xdr:to>
      <xdr:col>45</xdr:col>
      <xdr:colOff>177800</xdr:colOff>
      <xdr:row>35</xdr:row>
      <xdr:rowOff>125440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771366"/>
          <a:ext cx="889000" cy="35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129019</xdr:rowOff>
    </xdr:from>
    <xdr:to>
      <xdr:col>46</xdr:col>
      <xdr:colOff>38100</xdr:colOff>
      <xdr:row>34</xdr:row>
      <xdr:rowOff>59169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7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50296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879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125440</xdr:rowOff>
    </xdr:from>
    <xdr:to>
      <xdr:col>41</xdr:col>
      <xdr:colOff>50800</xdr:colOff>
      <xdr:row>37</xdr:row>
      <xdr:rowOff>70343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126190"/>
          <a:ext cx="889000" cy="28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32038</xdr:rowOff>
    </xdr:from>
    <xdr:to>
      <xdr:col>41</xdr:col>
      <xdr:colOff>101600</xdr:colOff>
      <xdr:row>37</xdr:row>
      <xdr:rowOff>133638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7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124765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6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46591</xdr:rowOff>
    </xdr:from>
    <xdr:to>
      <xdr:col>36</xdr:col>
      <xdr:colOff>165100</xdr:colOff>
      <xdr:row>37</xdr:row>
      <xdr:rowOff>148191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9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139318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482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154975</xdr:rowOff>
    </xdr:from>
    <xdr:to>
      <xdr:col>55</xdr:col>
      <xdr:colOff>50800</xdr:colOff>
      <xdr:row>35</xdr:row>
      <xdr:rowOff>85125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9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6402</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835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27466</xdr:rowOff>
    </xdr:from>
    <xdr:to>
      <xdr:col>50</xdr:col>
      <xdr:colOff>165100</xdr:colOff>
      <xdr:row>35</xdr:row>
      <xdr:rowOff>129066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02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145593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80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62716</xdr:rowOff>
    </xdr:from>
    <xdr:to>
      <xdr:col>46</xdr:col>
      <xdr:colOff>38100</xdr:colOff>
      <xdr:row>33</xdr:row>
      <xdr:rowOff>164316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72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9393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495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74640</xdr:rowOff>
    </xdr:from>
    <xdr:to>
      <xdr:col>41</xdr:col>
      <xdr:colOff>101600</xdr:colOff>
      <xdr:row>36</xdr:row>
      <xdr:rowOff>4790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07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21317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85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19543</xdr:rowOff>
    </xdr:from>
    <xdr:to>
      <xdr:col>36</xdr:col>
      <xdr:colOff>165100</xdr:colOff>
      <xdr:row>37</xdr:row>
      <xdr:rowOff>121143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6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137670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13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130119</xdr:rowOff>
    </xdr:from>
    <xdr:to>
      <xdr:col>54</xdr:col>
      <xdr:colOff>189865</xdr:colOff>
      <xdr:row>58</xdr:row>
      <xdr:rowOff>75098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2619"/>
          <a:ext cx="1270" cy="131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78925</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75098</xdr:rowOff>
    </xdr:from>
    <xdr:to>
      <xdr:col>55</xdr:col>
      <xdr:colOff>88900</xdr:colOff>
      <xdr:row>58</xdr:row>
      <xdr:rowOff>75098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1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76796</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7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130119</xdr:rowOff>
    </xdr:from>
    <xdr:to>
      <xdr:col>55</xdr:col>
      <xdr:colOff>88900</xdr:colOff>
      <xdr:row>50</xdr:row>
      <xdr:rowOff>130119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142304</xdr:rowOff>
    </xdr:from>
    <xdr:to>
      <xdr:col>55</xdr:col>
      <xdr:colOff>0</xdr:colOff>
      <xdr:row>53</xdr:row>
      <xdr:rowOff>100456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8714804"/>
          <a:ext cx="838200" cy="47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113602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43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135175</xdr:rowOff>
    </xdr:from>
    <xdr:to>
      <xdr:col>55</xdr:col>
      <xdr:colOff>50800</xdr:colOff>
      <xdr:row>56</xdr:row>
      <xdr:rowOff>65325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6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5021</xdr:rowOff>
    </xdr:from>
    <xdr:to>
      <xdr:col>50</xdr:col>
      <xdr:colOff>114300</xdr:colOff>
      <xdr:row>53</xdr:row>
      <xdr:rowOff>100456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091871"/>
          <a:ext cx="889000" cy="9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153105</xdr:rowOff>
    </xdr:from>
    <xdr:to>
      <xdr:col>50</xdr:col>
      <xdr:colOff>165100</xdr:colOff>
      <xdr:row>56</xdr:row>
      <xdr:rowOff>83255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5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74382</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67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5021</xdr:rowOff>
    </xdr:from>
    <xdr:to>
      <xdr:col>45</xdr:col>
      <xdr:colOff>177800</xdr:colOff>
      <xdr:row>56</xdr:row>
      <xdr:rowOff>89388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091871"/>
          <a:ext cx="889000" cy="59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145607</xdr:rowOff>
    </xdr:from>
    <xdr:to>
      <xdr:col>46</xdr:col>
      <xdr:colOff>38100</xdr:colOff>
      <xdr:row>56</xdr:row>
      <xdr:rowOff>75757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57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66884</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668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31392</xdr:rowOff>
    </xdr:from>
    <xdr:to>
      <xdr:col>41</xdr:col>
      <xdr:colOff>50800</xdr:colOff>
      <xdr:row>56</xdr:row>
      <xdr:rowOff>89388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632592"/>
          <a:ext cx="889000" cy="5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168284</xdr:rowOff>
    </xdr:from>
    <xdr:to>
      <xdr:col>41</xdr:col>
      <xdr:colOff>101600</xdr:colOff>
      <xdr:row>56</xdr:row>
      <xdr:rowOff>98434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59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114961</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37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48902</xdr:rowOff>
    </xdr:from>
    <xdr:to>
      <xdr:col>36</xdr:col>
      <xdr:colOff>165100</xdr:colOff>
      <xdr:row>56</xdr:row>
      <xdr:rowOff>150502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141629</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4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91504</xdr:rowOff>
    </xdr:from>
    <xdr:to>
      <xdr:col>55</xdr:col>
      <xdr:colOff>50800</xdr:colOff>
      <xdr:row>51</xdr:row>
      <xdr:rowOff>21654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866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32347</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860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49656</xdr:rowOff>
    </xdr:from>
    <xdr:to>
      <xdr:col>50</xdr:col>
      <xdr:colOff>165100</xdr:colOff>
      <xdr:row>53</xdr:row>
      <xdr:rowOff>151256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13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167783</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891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125671</xdr:rowOff>
    </xdr:from>
    <xdr:to>
      <xdr:col>46</xdr:col>
      <xdr:colOff>38100</xdr:colOff>
      <xdr:row>53</xdr:row>
      <xdr:rowOff>55821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04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72348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88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38588</xdr:rowOff>
    </xdr:from>
    <xdr:to>
      <xdr:col>41</xdr:col>
      <xdr:colOff>101600</xdr:colOff>
      <xdr:row>56</xdr:row>
      <xdr:rowOff>140188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63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131315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732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152042</xdr:rowOff>
    </xdr:from>
    <xdr:to>
      <xdr:col>36</xdr:col>
      <xdr:colOff>165100</xdr:colOff>
      <xdr:row>56</xdr:row>
      <xdr:rowOff>82192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58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98719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35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1938</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03438"/>
          <a:ext cx="1270" cy="158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120065</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77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1938</xdr:rowOff>
    </xdr:from>
    <xdr:to>
      <xdr:col>55</xdr:col>
      <xdr:colOff>88900</xdr:colOff>
      <xdr:row>70</xdr:row>
      <xdr:rowOff>1938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03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84104</xdr:rowOff>
    </xdr:from>
    <xdr:to>
      <xdr:col>55</xdr:col>
      <xdr:colOff>0</xdr:colOff>
      <xdr:row>77</xdr:row>
      <xdr:rowOff>2422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2942854"/>
          <a:ext cx="838200" cy="26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95063</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96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116636</xdr:rowOff>
    </xdr:from>
    <xdr:to>
      <xdr:col>55</xdr:col>
      <xdr:colOff>50800</xdr:colOff>
      <xdr:row>78</xdr:row>
      <xdr:rowOff>46786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2422</xdr:rowOff>
    </xdr:from>
    <xdr:to>
      <xdr:col>50</xdr:col>
      <xdr:colOff>114300</xdr:colOff>
      <xdr:row>77</xdr:row>
      <xdr:rowOff>59111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204072"/>
          <a:ext cx="889000" cy="5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159488</xdr:rowOff>
    </xdr:from>
    <xdr:to>
      <xdr:col>50</xdr:col>
      <xdr:colOff>165100</xdr:colOff>
      <xdr:row>78</xdr:row>
      <xdr:rowOff>89638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80765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45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59111</xdr:rowOff>
    </xdr:from>
    <xdr:to>
      <xdr:col>45</xdr:col>
      <xdr:colOff>177800</xdr:colOff>
      <xdr:row>77</xdr:row>
      <xdr:rowOff>69943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260761"/>
          <a:ext cx="889000" cy="1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159987</xdr:rowOff>
    </xdr:from>
    <xdr:to>
      <xdr:col>46</xdr:col>
      <xdr:colOff>38100</xdr:colOff>
      <xdr:row>78</xdr:row>
      <xdr:rowOff>90137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6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81264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45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69943</xdr:rowOff>
    </xdr:from>
    <xdr:to>
      <xdr:col>41</xdr:col>
      <xdr:colOff>50800</xdr:colOff>
      <xdr:row>77</xdr:row>
      <xdr:rowOff>155370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271593"/>
          <a:ext cx="889000" cy="8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170701</xdr:rowOff>
    </xdr:from>
    <xdr:to>
      <xdr:col>41</xdr:col>
      <xdr:colOff>101600</xdr:colOff>
      <xdr:row>78</xdr:row>
      <xdr:rowOff>100851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7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91978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46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14308</xdr:rowOff>
    </xdr:from>
    <xdr:to>
      <xdr:col>36</xdr:col>
      <xdr:colOff>165100</xdr:colOff>
      <xdr:row>78</xdr:row>
      <xdr:rowOff>115908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8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107035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48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33304</xdr:rowOff>
    </xdr:from>
    <xdr:to>
      <xdr:col>55</xdr:col>
      <xdr:colOff>50800</xdr:colOff>
      <xdr:row>75</xdr:row>
      <xdr:rowOff>134904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289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56181</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2743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123072</xdr:rowOff>
    </xdr:from>
    <xdr:to>
      <xdr:col>50</xdr:col>
      <xdr:colOff>165100</xdr:colOff>
      <xdr:row>77</xdr:row>
      <xdr:rowOff>53222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15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69749</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39795" y="12928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8311</xdr:rowOff>
    </xdr:from>
    <xdr:to>
      <xdr:col>46</xdr:col>
      <xdr:colOff>38100</xdr:colOff>
      <xdr:row>77</xdr:row>
      <xdr:rowOff>109911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20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126438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298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19143</xdr:rowOff>
    </xdr:from>
    <xdr:to>
      <xdr:col>41</xdr:col>
      <xdr:colOff>101600</xdr:colOff>
      <xdr:row>77</xdr:row>
      <xdr:rowOff>120743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22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137270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299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104570</xdr:rowOff>
    </xdr:from>
    <xdr:to>
      <xdr:col>36</xdr:col>
      <xdr:colOff>165100</xdr:colOff>
      <xdr:row>78</xdr:row>
      <xdr:rowOff>34720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51247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08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131669</xdr:rowOff>
    </xdr:from>
    <xdr:to>
      <xdr:col>54</xdr:col>
      <xdr:colOff>189865</xdr:colOff>
      <xdr:row>98</xdr:row>
      <xdr:rowOff>123417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733619"/>
          <a:ext cx="1270" cy="1191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127244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2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123417</xdr:rowOff>
    </xdr:from>
    <xdr:to>
      <xdr:col>55</xdr:col>
      <xdr:colOff>88900</xdr:colOff>
      <xdr:row>98</xdr:row>
      <xdr:rowOff>123417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2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78346</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508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131669</xdr:rowOff>
    </xdr:from>
    <xdr:to>
      <xdr:col>55</xdr:col>
      <xdr:colOff>88900</xdr:colOff>
      <xdr:row>91</xdr:row>
      <xdr:rowOff>131669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7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105432</xdr:rowOff>
    </xdr:from>
    <xdr:to>
      <xdr:col>55</xdr:col>
      <xdr:colOff>0</xdr:colOff>
      <xdr:row>95</xdr:row>
      <xdr:rowOff>78677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050282"/>
          <a:ext cx="838200" cy="31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154463</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136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4586</xdr:rowOff>
    </xdr:from>
    <xdr:to>
      <xdr:col>55</xdr:col>
      <xdr:colOff>50800</xdr:colOff>
      <xdr:row>97</xdr:row>
      <xdr:rowOff>106186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63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160852</xdr:rowOff>
    </xdr:from>
    <xdr:to>
      <xdr:col>50</xdr:col>
      <xdr:colOff>114300</xdr:colOff>
      <xdr:row>95</xdr:row>
      <xdr:rowOff>78677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277152"/>
          <a:ext cx="889000" cy="8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16731</xdr:rowOff>
    </xdr:from>
    <xdr:to>
      <xdr:col>50</xdr:col>
      <xdr:colOff>165100</xdr:colOff>
      <xdr:row>97</xdr:row>
      <xdr:rowOff>118331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109458</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74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160852</xdr:rowOff>
    </xdr:from>
    <xdr:to>
      <xdr:col>45</xdr:col>
      <xdr:colOff>177800</xdr:colOff>
      <xdr:row>97</xdr:row>
      <xdr:rowOff>116935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277152"/>
          <a:ext cx="889000" cy="47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149033</xdr:rowOff>
    </xdr:from>
    <xdr:to>
      <xdr:col>46</xdr:col>
      <xdr:colOff>38100</xdr:colOff>
      <xdr:row>97</xdr:row>
      <xdr:rowOff>79183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70310</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70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78205</xdr:rowOff>
    </xdr:from>
    <xdr:to>
      <xdr:col>41</xdr:col>
      <xdr:colOff>50800</xdr:colOff>
      <xdr:row>97</xdr:row>
      <xdr:rowOff>116935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708855"/>
          <a:ext cx="889000" cy="3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2645</xdr:rowOff>
    </xdr:from>
    <xdr:to>
      <xdr:col>41</xdr:col>
      <xdr:colOff>101600</xdr:colOff>
      <xdr:row>97</xdr:row>
      <xdr:rowOff>104245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6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120772</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61795" y="1640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34717</xdr:rowOff>
    </xdr:from>
    <xdr:to>
      <xdr:col>36</xdr:col>
      <xdr:colOff>165100</xdr:colOff>
      <xdr:row>97</xdr:row>
      <xdr:rowOff>136317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127444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75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54632</xdr:rowOff>
    </xdr:from>
    <xdr:to>
      <xdr:col>55</xdr:col>
      <xdr:colOff>50800</xdr:colOff>
      <xdr:row>93</xdr:row>
      <xdr:rowOff>156232</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599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77509</xdr:rowOff>
    </xdr:from>
    <xdr:ext cx="599010"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5850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27877</xdr:rowOff>
    </xdr:from>
    <xdr:to>
      <xdr:col>50</xdr:col>
      <xdr:colOff>165100</xdr:colOff>
      <xdr:row>95</xdr:row>
      <xdr:rowOff>129477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31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146004</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39795" y="16090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110052</xdr:rowOff>
    </xdr:from>
    <xdr:to>
      <xdr:col>46</xdr:col>
      <xdr:colOff>38100</xdr:colOff>
      <xdr:row>95</xdr:row>
      <xdr:rowOff>40202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22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56729</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50795" y="1600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66135</xdr:rowOff>
    </xdr:from>
    <xdr:to>
      <xdr:col>41</xdr:col>
      <xdr:colOff>101600</xdr:colOff>
      <xdr:row>97</xdr:row>
      <xdr:rowOff>167735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9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158862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27405</xdr:rowOff>
    </xdr:from>
    <xdr:to>
      <xdr:col>36</xdr:col>
      <xdr:colOff>165100</xdr:colOff>
      <xdr:row>97</xdr:row>
      <xdr:rowOff>129005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65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145532</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72795" y="1643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28511</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172011"/>
          <a:ext cx="1269" cy="155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146638</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47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28511</xdr:rowOff>
    </xdr:from>
    <xdr:to>
      <xdr:col>86</xdr:col>
      <xdr:colOff>25400</xdr:colOff>
      <xdr:row>30</xdr:row>
      <xdr:rowOff>28511</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17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166688</xdr:rowOff>
    </xdr:from>
    <xdr:to>
      <xdr:col>85</xdr:col>
      <xdr:colOff>127000</xdr:colOff>
      <xdr:row>38</xdr:row>
      <xdr:rowOff>116510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510338"/>
          <a:ext cx="838200" cy="12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2290</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45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150863</xdr:rowOff>
    </xdr:from>
    <xdr:to>
      <xdr:col>85</xdr:col>
      <xdr:colOff>177800</xdr:colOff>
      <xdr:row>38</xdr:row>
      <xdr:rowOff>81014</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945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166688</xdr:rowOff>
    </xdr:from>
    <xdr:to>
      <xdr:col>81</xdr:col>
      <xdr:colOff>50800</xdr:colOff>
      <xdr:row>38</xdr:row>
      <xdr:rowOff>85446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510338"/>
          <a:ext cx="889000" cy="9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163258</xdr:rowOff>
    </xdr:from>
    <xdr:to>
      <xdr:col>81</xdr:col>
      <xdr:colOff>101600</xdr:colOff>
      <xdr:row>38</xdr:row>
      <xdr:rowOff>93408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0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84535</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59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85446</xdr:rowOff>
    </xdr:from>
    <xdr:to>
      <xdr:col>76</xdr:col>
      <xdr:colOff>114300</xdr:colOff>
      <xdr:row>39</xdr:row>
      <xdr:rowOff>36906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600546"/>
          <a:ext cx="889000" cy="1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102870</xdr:rowOff>
    </xdr:from>
    <xdr:to>
      <xdr:col>76</xdr:col>
      <xdr:colOff>165100</xdr:colOff>
      <xdr:row>38</xdr:row>
      <xdr:rowOff>33020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49547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22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164909</xdr:rowOff>
    </xdr:from>
    <xdr:to>
      <xdr:col>71</xdr:col>
      <xdr:colOff>177800</xdr:colOff>
      <xdr:row>39</xdr:row>
      <xdr:rowOff>36906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337109"/>
          <a:ext cx="889000" cy="38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127102</xdr:rowOff>
    </xdr:from>
    <xdr:to>
      <xdr:col>72</xdr:col>
      <xdr:colOff>38100</xdr:colOff>
      <xdr:row>38</xdr:row>
      <xdr:rowOff>57252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4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73779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24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134645</xdr:rowOff>
    </xdr:from>
    <xdr:to>
      <xdr:col>67</xdr:col>
      <xdr:colOff>101600</xdr:colOff>
      <xdr:row>38</xdr:row>
      <xdr:rowOff>64795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4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55922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57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65710</xdr:rowOff>
    </xdr:from>
    <xdr:to>
      <xdr:col>85</xdr:col>
      <xdr:colOff>177800</xdr:colOff>
      <xdr:row>38</xdr:row>
      <xdr:rowOff>167310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58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152087</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49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115888</xdr:rowOff>
    </xdr:from>
    <xdr:to>
      <xdr:col>81</xdr:col>
      <xdr:colOff>101600</xdr:colOff>
      <xdr:row>38</xdr:row>
      <xdr:rowOff>46038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45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62565</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23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34646</xdr:rowOff>
    </xdr:from>
    <xdr:to>
      <xdr:col>76</xdr:col>
      <xdr:colOff>165100</xdr:colOff>
      <xdr:row>38</xdr:row>
      <xdr:rowOff>136246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4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127373</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64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157556</xdr:rowOff>
    </xdr:from>
    <xdr:to>
      <xdr:col>72</xdr:col>
      <xdr:colOff>38100</xdr:colOff>
      <xdr:row>39</xdr:row>
      <xdr:rowOff>87706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7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78833</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4017" y="6765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114109</xdr:rowOff>
    </xdr:from>
    <xdr:to>
      <xdr:col>67</xdr:col>
      <xdr:colOff>101600</xdr:colOff>
      <xdr:row>37</xdr:row>
      <xdr:rowOff>44259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28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60786</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06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53</xdr:row>
      <xdr:rowOff>69850</xdr:rowOff>
    </xdr:from>
    <xdr:to>
      <xdr:col>76</xdr:col>
      <xdr:colOff>165100</xdr:colOff>
      <xdr:row>54</xdr:row>
      <xdr:rowOff>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15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52</xdr:row>
      <xdr:rowOff>16527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893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123378</xdr:rowOff>
    </xdr:from>
    <xdr:to>
      <xdr:col>85</xdr:col>
      <xdr:colOff>126364</xdr:colOff>
      <xdr:row>79</xdr:row>
      <xdr:rowOff>41551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296328"/>
          <a:ext cx="1269" cy="128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45378</xdr:rowOff>
    </xdr:from>
    <xdr:ext cx="378565"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89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41551</xdr:rowOff>
    </xdr:from>
    <xdr:to>
      <xdr:col>86</xdr:col>
      <xdr:colOff>25400</xdr:colOff>
      <xdr:row>79</xdr:row>
      <xdr:rowOff>41551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86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70055</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07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123378</xdr:rowOff>
    </xdr:from>
    <xdr:to>
      <xdr:col>86</xdr:col>
      <xdr:colOff>25400</xdr:colOff>
      <xdr:row>71</xdr:row>
      <xdr:rowOff>123378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29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12545</xdr:rowOff>
    </xdr:from>
    <xdr:to>
      <xdr:col>85</xdr:col>
      <xdr:colOff>127000</xdr:colOff>
      <xdr:row>75</xdr:row>
      <xdr:rowOff>77597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2871295"/>
          <a:ext cx="838200" cy="6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162326</xdr:rowOff>
    </xdr:from>
    <xdr:ext cx="599010"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21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12449</xdr:rowOff>
    </xdr:from>
    <xdr:to>
      <xdr:col>85</xdr:col>
      <xdr:colOff>177800</xdr:colOff>
      <xdr:row>76</xdr:row>
      <xdr:rowOff>114049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77597</xdr:rowOff>
    </xdr:from>
    <xdr:to>
      <xdr:col>81</xdr:col>
      <xdr:colOff>50800</xdr:colOff>
      <xdr:row>76</xdr:row>
      <xdr:rowOff>8209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2936347"/>
          <a:ext cx="889000" cy="10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54702</xdr:rowOff>
    </xdr:from>
    <xdr:to>
      <xdr:col>81</xdr:col>
      <xdr:colOff>101600</xdr:colOff>
      <xdr:row>76</xdr:row>
      <xdr:rowOff>156302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147429</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795" y="1317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8209</xdr:rowOff>
    </xdr:from>
    <xdr:to>
      <xdr:col>76</xdr:col>
      <xdr:colOff>114300</xdr:colOff>
      <xdr:row>76</xdr:row>
      <xdr:rowOff>58376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038409"/>
          <a:ext cx="889000" cy="5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84519</xdr:rowOff>
    </xdr:from>
    <xdr:to>
      <xdr:col>76</xdr:col>
      <xdr:colOff>165100</xdr:colOff>
      <xdr:row>77</xdr:row>
      <xdr:rowOff>14669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5796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320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58376</xdr:rowOff>
    </xdr:from>
    <xdr:to>
      <xdr:col>71</xdr:col>
      <xdr:colOff>177800</xdr:colOff>
      <xdr:row>76</xdr:row>
      <xdr:rowOff>125873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088576"/>
          <a:ext cx="889000" cy="6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83348</xdr:rowOff>
    </xdr:from>
    <xdr:to>
      <xdr:col>72</xdr:col>
      <xdr:colOff>38100</xdr:colOff>
      <xdr:row>77</xdr:row>
      <xdr:rowOff>13498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4625</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3206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77519</xdr:rowOff>
    </xdr:from>
    <xdr:to>
      <xdr:col>67</xdr:col>
      <xdr:colOff>101600</xdr:colOff>
      <xdr:row>77</xdr:row>
      <xdr:rowOff>7669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10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170246</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3200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133195</xdr:rowOff>
    </xdr:from>
    <xdr:to>
      <xdr:col>85</xdr:col>
      <xdr:colOff>177800</xdr:colOff>
      <xdr:row>75</xdr:row>
      <xdr:rowOff>63345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8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156072</xdr:rowOff>
    </xdr:from>
    <xdr:ext cx="599010"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671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26797</xdr:rowOff>
    </xdr:from>
    <xdr:to>
      <xdr:col>81</xdr:col>
      <xdr:colOff>101600</xdr:colOff>
      <xdr:row>75</xdr:row>
      <xdr:rowOff>128397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88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144924</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181795" y="1266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128860</xdr:rowOff>
    </xdr:from>
    <xdr:to>
      <xdr:col>76</xdr:col>
      <xdr:colOff>165100</xdr:colOff>
      <xdr:row>76</xdr:row>
      <xdr:rowOff>59010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9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75537</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292795" y="12762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7576</xdr:rowOff>
    </xdr:from>
    <xdr:to>
      <xdr:col>72</xdr:col>
      <xdr:colOff>38100</xdr:colOff>
      <xdr:row>76</xdr:row>
      <xdr:rowOff>109176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03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125703</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03795" y="1281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75073</xdr:rowOff>
    </xdr:from>
    <xdr:to>
      <xdr:col>67</xdr:col>
      <xdr:colOff>101600</xdr:colOff>
      <xdr:row>77</xdr:row>
      <xdr:rowOff>5223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10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21751</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14795" y="12880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58925</xdr:rowOff>
    </xdr:from>
    <xdr:to>
      <xdr:col>85</xdr:col>
      <xdr:colOff>126364</xdr:colOff>
      <xdr:row>99</xdr:row>
      <xdr:rowOff>88353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60875"/>
          <a:ext cx="1269" cy="140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92180</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6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88353</xdr:rowOff>
    </xdr:from>
    <xdr:to>
      <xdr:col>86</xdr:col>
      <xdr:colOff>25400</xdr:colOff>
      <xdr:row>99</xdr:row>
      <xdr:rowOff>88353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61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5602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3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58925</xdr:rowOff>
    </xdr:from>
    <xdr:to>
      <xdr:col>86</xdr:col>
      <xdr:colOff>25400</xdr:colOff>
      <xdr:row>91</xdr:row>
      <xdr:rowOff>58925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6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26338</xdr:rowOff>
    </xdr:from>
    <xdr:to>
      <xdr:col>85</xdr:col>
      <xdr:colOff>127000</xdr:colOff>
      <xdr:row>97</xdr:row>
      <xdr:rowOff>129037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485538"/>
          <a:ext cx="838200" cy="27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114543</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745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136116</xdr:rowOff>
    </xdr:from>
    <xdr:to>
      <xdr:col>85</xdr:col>
      <xdr:colOff>177800</xdr:colOff>
      <xdr:row>98</xdr:row>
      <xdr:rowOff>66266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6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26338</xdr:rowOff>
    </xdr:from>
    <xdr:to>
      <xdr:col>81</xdr:col>
      <xdr:colOff>50800</xdr:colOff>
      <xdr:row>97</xdr:row>
      <xdr:rowOff>44510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485538"/>
          <a:ext cx="889000" cy="18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15477</xdr:rowOff>
    </xdr:from>
    <xdr:to>
      <xdr:col>81</xdr:col>
      <xdr:colOff>101600</xdr:colOff>
      <xdr:row>97</xdr:row>
      <xdr:rowOff>117077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4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108204</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181795" y="16738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44510</xdr:rowOff>
    </xdr:from>
    <xdr:to>
      <xdr:col>76</xdr:col>
      <xdr:colOff>114300</xdr:colOff>
      <xdr:row>99</xdr:row>
      <xdr:rowOff>4714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675160"/>
          <a:ext cx="889000" cy="30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141700</xdr:rowOff>
    </xdr:from>
    <xdr:to>
      <xdr:col>76</xdr:col>
      <xdr:colOff>165100</xdr:colOff>
      <xdr:row>98</xdr:row>
      <xdr:rowOff>71850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7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62977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86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15357</xdr:rowOff>
    </xdr:from>
    <xdr:to>
      <xdr:col>71</xdr:col>
      <xdr:colOff>177800</xdr:colOff>
      <xdr:row>99</xdr:row>
      <xdr:rowOff>4714</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817457"/>
          <a:ext cx="889000" cy="16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48369</xdr:rowOff>
    </xdr:from>
    <xdr:to>
      <xdr:col>72</xdr:col>
      <xdr:colOff>38100</xdr:colOff>
      <xdr:row>98</xdr:row>
      <xdr:rowOff>149969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166496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6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66207</xdr:rowOff>
    </xdr:from>
    <xdr:to>
      <xdr:col>67</xdr:col>
      <xdr:colOff>101600</xdr:colOff>
      <xdr:row>98</xdr:row>
      <xdr:rowOff>167807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6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158934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6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78237</xdr:rowOff>
    </xdr:from>
    <xdr:to>
      <xdr:col>85</xdr:col>
      <xdr:colOff>177800</xdr:colOff>
      <xdr:row>98</xdr:row>
      <xdr:rowOff>8387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101114</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56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146988</xdr:rowOff>
    </xdr:from>
    <xdr:to>
      <xdr:col>81</xdr:col>
      <xdr:colOff>101600</xdr:colOff>
      <xdr:row>96</xdr:row>
      <xdr:rowOff>77138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43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93665</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181795" y="16209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165160</xdr:rowOff>
    </xdr:from>
    <xdr:to>
      <xdr:col>76</xdr:col>
      <xdr:colOff>165100</xdr:colOff>
      <xdr:row>97</xdr:row>
      <xdr:rowOff>95310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62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111837</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292795" y="1639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125364</xdr:rowOff>
    </xdr:from>
    <xdr:to>
      <xdr:col>72</xdr:col>
      <xdr:colOff>38100</xdr:colOff>
      <xdr:row>99</xdr:row>
      <xdr:rowOff>55514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92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46641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702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136007</xdr:rowOff>
    </xdr:from>
    <xdr:to>
      <xdr:col>67</xdr:col>
      <xdr:colOff>101600</xdr:colOff>
      <xdr:row>98</xdr:row>
      <xdr:rowOff>66157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6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82684</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54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98704</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13654"/>
          <a:ext cx="1269" cy="131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45381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8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98704</xdr:rowOff>
    </xdr:from>
    <xdr:to>
      <xdr:col>116</xdr:col>
      <xdr:colOff>152400</xdr:colOff>
      <xdr:row>31</xdr:row>
      <xdr:rowOff>98704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1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132537</xdr:rowOff>
    </xdr:from>
    <xdr:to>
      <xdr:col>116</xdr:col>
      <xdr:colOff>63500</xdr:colOff>
      <xdr:row>36</xdr:row>
      <xdr:rowOff>143663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304737"/>
          <a:ext cx="838200" cy="1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515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22111</xdr:rowOff>
    </xdr:from>
    <xdr:to>
      <xdr:col>116</xdr:col>
      <xdr:colOff>114300</xdr:colOff>
      <xdr:row>38</xdr:row>
      <xdr:rowOff>123711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142253</xdr:rowOff>
    </xdr:from>
    <xdr:to>
      <xdr:col>111</xdr:col>
      <xdr:colOff>177800</xdr:colOff>
      <xdr:row>36</xdr:row>
      <xdr:rowOff>143663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143003"/>
          <a:ext cx="889000" cy="17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147688</xdr:rowOff>
    </xdr:from>
    <xdr:to>
      <xdr:col>112</xdr:col>
      <xdr:colOff>38100</xdr:colOff>
      <xdr:row>38</xdr:row>
      <xdr:rowOff>77839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68966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58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142253</xdr:rowOff>
    </xdr:from>
    <xdr:to>
      <xdr:col>107</xdr:col>
      <xdr:colOff>50800</xdr:colOff>
      <xdr:row>37</xdr:row>
      <xdr:rowOff>46241</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143003"/>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19748</xdr:rowOff>
    </xdr:from>
    <xdr:to>
      <xdr:col>107</xdr:col>
      <xdr:colOff>101600</xdr:colOff>
      <xdr:row>38</xdr:row>
      <xdr:rowOff>121348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112475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62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6198</xdr:rowOff>
    </xdr:from>
    <xdr:to>
      <xdr:col>102</xdr:col>
      <xdr:colOff>114300</xdr:colOff>
      <xdr:row>37</xdr:row>
      <xdr:rowOff>46241</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349848"/>
          <a:ext cx="889000" cy="4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29845</xdr:rowOff>
    </xdr:from>
    <xdr:to>
      <xdr:col>102</xdr:col>
      <xdr:colOff>165100</xdr:colOff>
      <xdr:row>38</xdr:row>
      <xdr:rowOff>131445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4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122572</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6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49200</xdr:rowOff>
    </xdr:from>
    <xdr:to>
      <xdr:col>98</xdr:col>
      <xdr:colOff>38100</xdr:colOff>
      <xdr:row>38</xdr:row>
      <xdr:rowOff>150800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141927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65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81737</xdr:rowOff>
    </xdr:from>
    <xdr:to>
      <xdr:col>116</xdr:col>
      <xdr:colOff>114300</xdr:colOff>
      <xdr:row>37</xdr:row>
      <xdr:rowOff>11887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25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104614</xdr:rowOff>
    </xdr:from>
    <xdr:ext cx="534377"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1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92863</xdr:rowOff>
    </xdr:from>
    <xdr:to>
      <xdr:col>112</xdr:col>
      <xdr:colOff>38100</xdr:colOff>
      <xdr:row>37</xdr:row>
      <xdr:rowOff>23013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26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39540</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56111" y="6040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91453</xdr:rowOff>
    </xdr:from>
    <xdr:to>
      <xdr:col>107</xdr:col>
      <xdr:colOff>101600</xdr:colOff>
      <xdr:row>36</xdr:row>
      <xdr:rowOff>21603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09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38130</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67111" y="586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166891</xdr:rowOff>
    </xdr:from>
    <xdr:to>
      <xdr:col>102</xdr:col>
      <xdr:colOff>165100</xdr:colOff>
      <xdr:row>37</xdr:row>
      <xdr:rowOff>97041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33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113568</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114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126848</xdr:rowOff>
    </xdr:from>
    <xdr:to>
      <xdr:col>98</xdr:col>
      <xdr:colOff>38100</xdr:colOff>
      <xdr:row>37</xdr:row>
      <xdr:rowOff>56998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29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73525</xdr:rowOff>
    </xdr:from>
    <xdr:ext cx="534377"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389111" y="607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33989</xdr:rowOff>
    </xdr:from>
    <xdr:to>
      <xdr:col>116</xdr:col>
      <xdr:colOff>62864</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606489"/>
          <a:ext cx="1269" cy="160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152116</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3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33989</xdr:rowOff>
    </xdr:from>
    <xdr:to>
      <xdr:col>116</xdr:col>
      <xdr:colOff>152400</xdr:colOff>
      <xdr:row>50</xdr:row>
      <xdr:rowOff>33989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60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48848</xdr:rowOff>
    </xdr:from>
    <xdr:to>
      <xdr:col>116</xdr:col>
      <xdr:colOff>63500</xdr:colOff>
      <xdr:row>59</xdr:row>
      <xdr:rowOff>55657</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10164398"/>
          <a:ext cx="838200" cy="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116136</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887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93259</xdr:rowOff>
    </xdr:from>
    <xdr:to>
      <xdr:col>116</xdr:col>
      <xdr:colOff>114300</xdr:colOff>
      <xdr:row>59</xdr:row>
      <xdr:rowOff>23409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1003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48848</xdr:rowOff>
    </xdr:from>
    <xdr:to>
      <xdr:col>111</xdr:col>
      <xdr:colOff>177800</xdr:colOff>
      <xdr:row>59</xdr:row>
      <xdr:rowOff>52179</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0434300" y="10164398"/>
          <a:ext cx="889000" cy="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129248</xdr:rowOff>
    </xdr:from>
    <xdr:to>
      <xdr:col>112</xdr:col>
      <xdr:colOff>38100</xdr:colOff>
      <xdr:row>59</xdr:row>
      <xdr:rowOff>59398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75925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84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50464</xdr:rowOff>
    </xdr:from>
    <xdr:to>
      <xdr:col>107</xdr:col>
      <xdr:colOff>50800</xdr:colOff>
      <xdr:row>59</xdr:row>
      <xdr:rowOff>52179</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10166014"/>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126521</xdr:rowOff>
    </xdr:from>
    <xdr:to>
      <xdr:col>107</xdr:col>
      <xdr:colOff>101600</xdr:colOff>
      <xdr:row>59</xdr:row>
      <xdr:rowOff>56671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73198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84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49778</xdr:rowOff>
    </xdr:from>
    <xdr:to>
      <xdr:col>102</xdr:col>
      <xdr:colOff>114300</xdr:colOff>
      <xdr:row>59</xdr:row>
      <xdr:rowOff>50464</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10165328"/>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140629</xdr:rowOff>
    </xdr:from>
    <xdr:to>
      <xdr:col>102</xdr:col>
      <xdr:colOff>165100</xdr:colOff>
      <xdr:row>59</xdr:row>
      <xdr:rowOff>70779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1008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87306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8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112217</xdr:rowOff>
    </xdr:from>
    <xdr:to>
      <xdr:col>98</xdr:col>
      <xdr:colOff>38100</xdr:colOff>
      <xdr:row>59</xdr:row>
      <xdr:rowOff>42367</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1005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58894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83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4857</xdr:rowOff>
    </xdr:from>
    <xdr:to>
      <xdr:col>116</xdr:col>
      <xdr:colOff>114300</xdr:colOff>
      <xdr:row>59</xdr:row>
      <xdr:rowOff>106457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12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91234</xdr:rowOff>
    </xdr:from>
    <xdr:ext cx="469744"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10035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169498</xdr:rowOff>
    </xdr:from>
    <xdr:to>
      <xdr:col>112</xdr:col>
      <xdr:colOff>38100</xdr:colOff>
      <xdr:row>59</xdr:row>
      <xdr:rowOff>99648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11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90775</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88428" y="10206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1379</xdr:rowOff>
    </xdr:from>
    <xdr:to>
      <xdr:col>107</xdr:col>
      <xdr:colOff>101600</xdr:colOff>
      <xdr:row>59</xdr:row>
      <xdr:rowOff>102979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11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94106</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1020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171114</xdr:rowOff>
    </xdr:from>
    <xdr:to>
      <xdr:col>102</xdr:col>
      <xdr:colOff>165100</xdr:colOff>
      <xdr:row>59</xdr:row>
      <xdr:rowOff>101264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11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92391</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10428" y="1020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170428</xdr:rowOff>
    </xdr:from>
    <xdr:to>
      <xdr:col>98</xdr:col>
      <xdr:colOff>38100</xdr:colOff>
      <xdr:row>59</xdr:row>
      <xdr:rowOff>100578</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11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91705</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21428" y="102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143129</xdr:rowOff>
    </xdr:from>
    <xdr:to>
      <xdr:col>116</xdr:col>
      <xdr:colOff>62864</xdr:colOff>
      <xdr:row>79</xdr:row>
      <xdr:rowOff>110503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44629"/>
          <a:ext cx="1269" cy="151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114330</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5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110503</xdr:rowOff>
    </xdr:from>
    <xdr:to>
      <xdr:col>116</xdr:col>
      <xdr:colOff>152400</xdr:colOff>
      <xdr:row>79</xdr:row>
      <xdr:rowOff>110503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5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89806</xdr:rowOff>
    </xdr:from>
    <xdr:ext cx="599010"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19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143129</xdr:rowOff>
    </xdr:from>
    <xdr:to>
      <xdr:col>116</xdr:col>
      <xdr:colOff>152400</xdr:colOff>
      <xdr:row>70</xdr:row>
      <xdr:rowOff>143129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44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25819</xdr:rowOff>
    </xdr:from>
    <xdr:to>
      <xdr:col>116</xdr:col>
      <xdr:colOff>63500</xdr:colOff>
      <xdr:row>75</xdr:row>
      <xdr:rowOff>53201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2884569"/>
          <a:ext cx="838200" cy="2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154627</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841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4750</xdr:rowOff>
    </xdr:from>
    <xdr:to>
      <xdr:col>116</xdr:col>
      <xdr:colOff>114300</xdr:colOff>
      <xdr:row>75</xdr:row>
      <xdr:rowOff>106350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8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53201</xdr:rowOff>
    </xdr:from>
    <xdr:to>
      <xdr:col>111</xdr:col>
      <xdr:colOff>177800</xdr:colOff>
      <xdr:row>75</xdr:row>
      <xdr:rowOff>54521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2911951"/>
          <a:ext cx="889000" cy="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34887</xdr:rowOff>
    </xdr:from>
    <xdr:to>
      <xdr:col>112</xdr:col>
      <xdr:colOff>38100</xdr:colOff>
      <xdr:row>75</xdr:row>
      <xdr:rowOff>136487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8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127613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98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54521</xdr:rowOff>
    </xdr:from>
    <xdr:to>
      <xdr:col>107</xdr:col>
      <xdr:colOff>50800</xdr:colOff>
      <xdr:row>75</xdr:row>
      <xdr:rowOff>105918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2913271"/>
          <a:ext cx="889000" cy="5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74511</xdr:rowOff>
    </xdr:from>
    <xdr:to>
      <xdr:col>107</xdr:col>
      <xdr:colOff>101600</xdr:colOff>
      <xdr:row>76</xdr:row>
      <xdr:rowOff>4660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167237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02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105918</xdr:rowOff>
    </xdr:from>
    <xdr:to>
      <xdr:col>102</xdr:col>
      <xdr:colOff>114300</xdr:colOff>
      <xdr:row>75</xdr:row>
      <xdr:rowOff>106058</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2964668"/>
          <a:ext cx="889000" cy="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40805</xdr:rowOff>
    </xdr:from>
    <xdr:to>
      <xdr:col>102</xdr:col>
      <xdr:colOff>165100</xdr:colOff>
      <xdr:row>75</xdr:row>
      <xdr:rowOff>142405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158932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67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38709</xdr:rowOff>
    </xdr:from>
    <xdr:to>
      <xdr:col>98</xdr:col>
      <xdr:colOff>38100</xdr:colOff>
      <xdr:row>75</xdr:row>
      <xdr:rowOff>140309</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156836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67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146469</xdr:rowOff>
    </xdr:from>
    <xdr:to>
      <xdr:col>116</xdr:col>
      <xdr:colOff>114300</xdr:colOff>
      <xdr:row>75</xdr:row>
      <xdr:rowOff>76619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83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169346</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68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2401</xdr:rowOff>
    </xdr:from>
    <xdr:to>
      <xdr:col>112</xdr:col>
      <xdr:colOff>38100</xdr:colOff>
      <xdr:row>75</xdr:row>
      <xdr:rowOff>104001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86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120528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63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3721</xdr:rowOff>
    </xdr:from>
    <xdr:to>
      <xdr:col>107</xdr:col>
      <xdr:colOff>101600</xdr:colOff>
      <xdr:row>75</xdr:row>
      <xdr:rowOff>105321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86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121848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63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55118</xdr:rowOff>
    </xdr:from>
    <xdr:to>
      <xdr:col>102</xdr:col>
      <xdr:colOff>165100</xdr:colOff>
      <xdr:row>75</xdr:row>
      <xdr:rowOff>156719</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9138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147845</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00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55258</xdr:rowOff>
    </xdr:from>
    <xdr:to>
      <xdr:col>98</xdr:col>
      <xdr:colOff>38100</xdr:colOff>
      <xdr:row>75</xdr:row>
      <xdr:rowOff>156859</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9140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147984</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300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人件費では、選挙事務や新型コロナウイルスのワクチン集団接種に係る時間外勤務手当の増などにより、住民一人当たりのコストは前年度比</a:t>
          </a:r>
          <a:r>
            <a:rPr kumimoji="1" lang="en-US" altLang="ja-JP" sz="1300">
              <a:latin typeface="ＭＳ Ｐゴシック" panose="020B0600070205080204" pitchFamily="50" charset="-128"/>
              <a:ea typeface="ＭＳ Ｐゴシック" panose="020B0600070205080204" pitchFamily="50" charset="-128"/>
            </a:rPr>
            <a:t>5,804</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171,694</a:t>
          </a:r>
          <a:r>
            <a:rPr kumimoji="1" lang="ja-JP" altLang="en-US" sz="1300">
              <a:latin typeface="ＭＳ Ｐゴシック" panose="020B0600070205080204" pitchFamily="50" charset="-128"/>
              <a:ea typeface="ＭＳ Ｐゴシック" panose="020B0600070205080204" pitchFamily="50" charset="-128"/>
            </a:rPr>
            <a:t>円となったところであり、類似団体平均を上回る水準となった。</a:t>
          </a:r>
        </a:p>
        <a:p>
          <a:r>
            <a:rPr kumimoji="1" lang="ja-JP" altLang="en-US" sz="1300">
              <a:latin typeface="ＭＳ Ｐゴシック" panose="020B0600070205080204" pitchFamily="50" charset="-128"/>
              <a:ea typeface="ＭＳ Ｐゴシック" panose="020B0600070205080204" pitchFamily="50" charset="-128"/>
            </a:rPr>
            <a:t>　物件費では、新型コロナウイルスワクチン接種業務や学校情報ネットワーク環境整備事業の減などにより、住民一人当たりのコストは類似団体平均を下回る</a:t>
          </a:r>
          <a:r>
            <a:rPr kumimoji="1" lang="en-US" altLang="ja-JP" sz="1300">
              <a:latin typeface="ＭＳ Ｐゴシック" panose="020B0600070205080204" pitchFamily="50" charset="-128"/>
              <a:ea typeface="ＭＳ Ｐゴシック" panose="020B0600070205080204" pitchFamily="50" charset="-128"/>
            </a:rPr>
            <a:t>153,829</a:t>
          </a:r>
          <a:r>
            <a:rPr kumimoji="1" lang="ja-JP" altLang="en-US" sz="1300">
              <a:latin typeface="ＭＳ Ｐゴシック" panose="020B0600070205080204" pitchFamily="50" charset="-128"/>
              <a:ea typeface="ＭＳ Ｐゴシック" panose="020B0600070205080204" pitchFamily="50" charset="-128"/>
            </a:rPr>
            <a:t>円となった。引き続き、事務事業の効率化を図り物件費全般の削減に努めていく必要がある。</a:t>
          </a:r>
        </a:p>
        <a:p>
          <a:r>
            <a:rPr kumimoji="1" lang="ja-JP" altLang="en-US" sz="1300">
              <a:latin typeface="ＭＳ Ｐゴシック" panose="020B0600070205080204" pitchFamily="50" charset="-128"/>
              <a:ea typeface="ＭＳ Ｐゴシック" panose="020B0600070205080204" pitchFamily="50" charset="-128"/>
            </a:rPr>
            <a:t>　扶助費では、住民税非課税世帯等に対する臨時特別給付等の減などにより、住民一人当たりのコストは前年度比</a:t>
          </a:r>
          <a:r>
            <a:rPr kumimoji="1" lang="en-US" altLang="ja-JP" sz="1300">
              <a:latin typeface="ＭＳ Ｐゴシック" panose="020B0600070205080204" pitchFamily="50" charset="-128"/>
              <a:ea typeface="ＭＳ Ｐゴシック" panose="020B0600070205080204" pitchFamily="50" charset="-128"/>
            </a:rPr>
            <a:t>13,780</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107,019</a:t>
          </a:r>
          <a:r>
            <a:rPr kumimoji="1" lang="ja-JP" altLang="en-US" sz="1300">
              <a:latin typeface="ＭＳ Ｐゴシック" panose="020B0600070205080204" pitchFamily="50" charset="-128"/>
              <a:ea typeface="ＭＳ Ｐゴシック" panose="020B0600070205080204" pitchFamily="50" charset="-128"/>
            </a:rPr>
            <a:t>円となったものの、類似団体平均を上回る水準であるため、引き続き、適正な給付に留意していく必要がある。</a:t>
          </a:r>
        </a:p>
        <a:p>
          <a:r>
            <a:rPr kumimoji="1" lang="ja-JP" altLang="en-US" sz="1300">
              <a:latin typeface="ＭＳ Ｐゴシック" panose="020B0600070205080204" pitchFamily="50" charset="-128"/>
              <a:ea typeface="ＭＳ Ｐゴシック" panose="020B0600070205080204" pitchFamily="50" charset="-128"/>
            </a:rPr>
            <a:t>　補助費では、基幹産業に対する物価高騰対策事業の増などにより、住民一人当たりのコストは前年度比</a:t>
          </a:r>
          <a:r>
            <a:rPr kumimoji="1" lang="en-US" altLang="ja-JP" sz="1300">
              <a:latin typeface="ＭＳ Ｐゴシック" panose="020B0600070205080204" pitchFamily="50" charset="-128"/>
              <a:ea typeface="ＭＳ Ｐゴシック" panose="020B0600070205080204" pitchFamily="50" charset="-128"/>
            </a:rPr>
            <a:t>9,611</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235,548</a:t>
          </a:r>
          <a:r>
            <a:rPr kumimoji="1" lang="ja-JP" altLang="en-US" sz="1300">
              <a:latin typeface="ＭＳ Ｐゴシック" panose="020B0600070205080204" pitchFamily="50" charset="-128"/>
              <a:ea typeface="ＭＳ Ｐゴシック" panose="020B0600070205080204" pitchFamily="50" charset="-128"/>
            </a:rPr>
            <a:t>円となったところであり、類似団体平均を大きく上回っている状況は変わらないため、引き続き、経費の増嵩抑制を図ることが必要である。</a:t>
          </a:r>
        </a:p>
        <a:p>
          <a:r>
            <a:rPr kumimoji="1" lang="ja-JP" altLang="en-US" sz="1300">
              <a:latin typeface="ＭＳ Ｐゴシック" panose="020B0600070205080204" pitchFamily="50" charset="-128"/>
              <a:ea typeface="ＭＳ Ｐゴシック" panose="020B0600070205080204" pitchFamily="50" charset="-128"/>
            </a:rPr>
            <a:t>　公債費では、償還元金が任意繰上償還により</a:t>
          </a:r>
          <a:r>
            <a:rPr kumimoji="1" lang="en-US" altLang="ja-JP" sz="1300">
              <a:latin typeface="ＭＳ Ｐゴシック" panose="020B0600070205080204" pitchFamily="50" charset="-128"/>
              <a:ea typeface="ＭＳ Ｐゴシック" panose="020B0600070205080204" pitchFamily="50" charset="-128"/>
            </a:rPr>
            <a:t>69,083</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％）の増などにより、住民一人当たりのコストは類似団体平均を大きく上回る</a:t>
          </a:r>
          <a:r>
            <a:rPr kumimoji="1" lang="en-US" altLang="ja-JP" sz="1300">
              <a:latin typeface="ＭＳ Ｐゴシック" panose="020B0600070205080204" pitchFamily="50" charset="-128"/>
              <a:ea typeface="ＭＳ Ｐゴシック" panose="020B0600070205080204" pitchFamily="50" charset="-128"/>
            </a:rPr>
            <a:t>188,374</a:t>
          </a:r>
          <a:r>
            <a:rPr kumimoji="1" lang="ja-JP" altLang="en-US" sz="1300">
              <a:latin typeface="ＭＳ Ｐゴシック" panose="020B0600070205080204" pitchFamily="50" charset="-128"/>
              <a:ea typeface="ＭＳ Ｐゴシック" panose="020B0600070205080204" pitchFamily="50" charset="-128"/>
            </a:rPr>
            <a:t>円となった。Ｈ</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より大型普通建設事業が増加したことに伴い新規地方債の発行額及び借入残高が増加していることから、引き続き、事業の選択と集中により、将来世代に過度な財政負担を強いることがないよう努める。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5,607
5,580
434.96
10,333,807
9,409,696
564,807
4,248,109
11,024,649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16002</xdr:rowOff>
    </xdr:from>
    <xdr:to>
      <xdr:col>24</xdr:col>
      <xdr:colOff>62865</xdr:colOff>
      <xdr:row>38</xdr:row>
      <xdr:rowOff>136906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0952"/>
          <a:ext cx="1270" cy="1321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140733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5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136906</xdr:rowOff>
    </xdr:from>
    <xdr:to>
      <xdr:col>24</xdr:col>
      <xdr:colOff>152400</xdr:colOff>
      <xdr:row>38</xdr:row>
      <xdr:rowOff>136906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5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134129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16002</xdr:rowOff>
    </xdr:from>
    <xdr:to>
      <xdr:col>24</xdr:col>
      <xdr:colOff>152400</xdr:colOff>
      <xdr:row>31</xdr:row>
      <xdr:rowOff>16002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0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67310</xdr:rowOff>
    </xdr:from>
    <xdr:to>
      <xdr:col>24</xdr:col>
      <xdr:colOff>63500</xdr:colOff>
      <xdr:row>35</xdr:row>
      <xdr:rowOff>110617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68060"/>
          <a:ext cx="838200" cy="4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97045</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7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118618</xdr:rowOff>
    </xdr:from>
    <xdr:to>
      <xdr:col>24</xdr:col>
      <xdr:colOff>114300</xdr:colOff>
      <xdr:row>36</xdr:row>
      <xdr:rowOff>48768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63881</xdr:rowOff>
    </xdr:from>
    <xdr:to>
      <xdr:col>19</xdr:col>
      <xdr:colOff>177800</xdr:colOff>
      <xdr:row>35</xdr:row>
      <xdr:rowOff>110617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64631"/>
          <a:ext cx="889000" cy="4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149225</xdr:rowOff>
    </xdr:from>
    <xdr:to>
      <xdr:col>20</xdr:col>
      <xdr:colOff>38100</xdr:colOff>
      <xdr:row>36</xdr:row>
      <xdr:rowOff>79375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70502</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4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63881</xdr:rowOff>
    </xdr:from>
    <xdr:to>
      <xdr:col>15</xdr:col>
      <xdr:colOff>50800</xdr:colOff>
      <xdr:row>35</xdr:row>
      <xdr:rowOff>132969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64631"/>
          <a:ext cx="889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158750</xdr:rowOff>
    </xdr:from>
    <xdr:to>
      <xdr:col>15</xdr:col>
      <xdr:colOff>101600</xdr:colOff>
      <xdr:row>36</xdr:row>
      <xdr:rowOff>88900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80027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62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132969</xdr:rowOff>
    </xdr:from>
    <xdr:to>
      <xdr:col>10</xdr:col>
      <xdr:colOff>114300</xdr:colOff>
      <xdr:row>36</xdr:row>
      <xdr:rowOff>6350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33719"/>
          <a:ext cx="889000" cy="4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99060</xdr:rowOff>
    </xdr:from>
    <xdr:to>
      <xdr:col>10</xdr:col>
      <xdr:colOff>165100</xdr:colOff>
      <xdr:row>36</xdr:row>
      <xdr:rowOff>29210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20337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61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107188</xdr:rowOff>
    </xdr:from>
    <xdr:to>
      <xdr:col>6</xdr:col>
      <xdr:colOff>38100</xdr:colOff>
      <xdr:row>36</xdr:row>
      <xdr:rowOff>37338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53865</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88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xdr:rowOff>
    </xdr:from>
    <xdr:to>
      <xdr:col>24</xdr:col>
      <xdr:colOff>114300</xdr:colOff>
      <xdr:row>35</xdr:row>
      <xdr:rowOff>118110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1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39387</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6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59817</xdr:rowOff>
    </xdr:from>
    <xdr:to>
      <xdr:col>20</xdr:col>
      <xdr:colOff>38100</xdr:colOff>
      <xdr:row>35</xdr:row>
      <xdr:rowOff>161417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6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6494</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83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13081</xdr:rowOff>
    </xdr:from>
    <xdr:to>
      <xdr:col>15</xdr:col>
      <xdr:colOff>101600</xdr:colOff>
      <xdr:row>35</xdr:row>
      <xdr:rowOff>114681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1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131208</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78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82169</xdr:rowOff>
    </xdr:from>
    <xdr:to>
      <xdr:col>10</xdr:col>
      <xdr:colOff>165100</xdr:colOff>
      <xdr:row>36</xdr:row>
      <xdr:rowOff>12319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8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28846</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85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127000</xdr:rowOff>
    </xdr:from>
    <xdr:to>
      <xdr:col>6</xdr:col>
      <xdr:colOff>38100</xdr:colOff>
      <xdr:row>36</xdr:row>
      <xdr:rowOff>57150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2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48277</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622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49594</xdr:rowOff>
    </xdr:from>
    <xdr:to>
      <xdr:col>24</xdr:col>
      <xdr:colOff>62865</xdr:colOff>
      <xdr:row>58</xdr:row>
      <xdr:rowOff>120031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93544"/>
          <a:ext cx="1270" cy="127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123858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120031</xdr:rowOff>
    </xdr:from>
    <xdr:to>
      <xdr:col>24</xdr:col>
      <xdr:colOff>152400</xdr:colOff>
      <xdr:row>58</xdr:row>
      <xdr:rowOff>120031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6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167721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6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49594</xdr:rowOff>
    </xdr:from>
    <xdr:to>
      <xdr:col>24</xdr:col>
      <xdr:colOff>152400</xdr:colOff>
      <xdr:row>51</xdr:row>
      <xdr:rowOff>49594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4642</xdr:rowOff>
    </xdr:from>
    <xdr:to>
      <xdr:col>24</xdr:col>
      <xdr:colOff>63500</xdr:colOff>
      <xdr:row>54</xdr:row>
      <xdr:rowOff>147507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262942"/>
          <a:ext cx="838200" cy="14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139606</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40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161179</xdr:rowOff>
    </xdr:from>
    <xdr:to>
      <xdr:col>24</xdr:col>
      <xdr:colOff>114300</xdr:colOff>
      <xdr:row>57</xdr:row>
      <xdr:rowOff>91329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168825</xdr:rowOff>
    </xdr:from>
    <xdr:to>
      <xdr:col>19</xdr:col>
      <xdr:colOff>177800</xdr:colOff>
      <xdr:row>54</xdr:row>
      <xdr:rowOff>147507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255675"/>
          <a:ext cx="889000" cy="15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119110</xdr:rowOff>
    </xdr:from>
    <xdr:to>
      <xdr:col>20</xdr:col>
      <xdr:colOff>38100</xdr:colOff>
      <xdr:row>57</xdr:row>
      <xdr:rowOff>49260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40387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81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168825</xdr:rowOff>
    </xdr:from>
    <xdr:to>
      <xdr:col>15</xdr:col>
      <xdr:colOff>50800</xdr:colOff>
      <xdr:row>57</xdr:row>
      <xdr:rowOff>167487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255675"/>
          <a:ext cx="889000" cy="68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9866</xdr:rowOff>
    </xdr:from>
    <xdr:to>
      <xdr:col>15</xdr:col>
      <xdr:colOff>101600</xdr:colOff>
      <xdr:row>56</xdr:row>
      <xdr:rowOff>111466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102593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0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116486</xdr:rowOff>
    </xdr:from>
    <xdr:to>
      <xdr:col>10</xdr:col>
      <xdr:colOff>114300</xdr:colOff>
      <xdr:row>57</xdr:row>
      <xdr:rowOff>167487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889136"/>
          <a:ext cx="889000" cy="5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74361</xdr:rowOff>
    </xdr:from>
    <xdr:to>
      <xdr:col>10</xdr:col>
      <xdr:colOff>165100</xdr:colOff>
      <xdr:row>58</xdr:row>
      <xdr:rowOff>4511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21038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2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95855</xdr:rowOff>
    </xdr:from>
    <xdr:to>
      <xdr:col>6</xdr:col>
      <xdr:colOff>38100</xdr:colOff>
      <xdr:row>58</xdr:row>
      <xdr:rowOff>26005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17132</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96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125292</xdr:rowOff>
    </xdr:from>
    <xdr:to>
      <xdr:col>24</xdr:col>
      <xdr:colOff>114300</xdr:colOff>
      <xdr:row>54</xdr:row>
      <xdr:rowOff>55442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21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148169</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063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96707</xdr:rowOff>
    </xdr:from>
    <xdr:to>
      <xdr:col>20</xdr:col>
      <xdr:colOff>38100</xdr:colOff>
      <xdr:row>55</xdr:row>
      <xdr:rowOff>26857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35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43384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130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118025</xdr:rowOff>
    </xdr:from>
    <xdr:to>
      <xdr:col>15</xdr:col>
      <xdr:colOff>101600</xdr:colOff>
      <xdr:row>54</xdr:row>
      <xdr:rowOff>48175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20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64702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8980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116687</xdr:rowOff>
    </xdr:from>
    <xdr:to>
      <xdr:col>10</xdr:col>
      <xdr:colOff>165100</xdr:colOff>
      <xdr:row>58</xdr:row>
      <xdr:rowOff>46837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8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37964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98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65686</xdr:rowOff>
    </xdr:from>
    <xdr:to>
      <xdr:col>6</xdr:col>
      <xdr:colOff>38100</xdr:colOff>
      <xdr:row>57</xdr:row>
      <xdr:rowOff>167286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3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12363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1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62429</xdr:rowOff>
    </xdr:from>
    <xdr:to>
      <xdr:col>24</xdr:col>
      <xdr:colOff>62865</xdr:colOff>
      <xdr:row>77</xdr:row>
      <xdr:rowOff>154952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406829"/>
          <a:ext cx="1270" cy="94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158779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60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154952</xdr:rowOff>
    </xdr:from>
    <xdr:to>
      <xdr:col>24</xdr:col>
      <xdr:colOff>152400</xdr:colOff>
      <xdr:row>77</xdr:row>
      <xdr:rowOff>154952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5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9106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8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341,901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62429</xdr:rowOff>
    </xdr:from>
    <xdr:to>
      <xdr:col>24</xdr:col>
      <xdr:colOff>152400</xdr:colOff>
      <xdr:row>72</xdr:row>
      <xdr:rowOff>62429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40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62429</xdr:rowOff>
    </xdr:from>
    <xdr:to>
      <xdr:col>24</xdr:col>
      <xdr:colOff>63500</xdr:colOff>
      <xdr:row>74</xdr:row>
      <xdr:rowOff>169656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406829"/>
          <a:ext cx="838200" cy="45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4411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63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25984</xdr:rowOff>
    </xdr:from>
    <xdr:to>
      <xdr:col>24</xdr:col>
      <xdr:colOff>114300</xdr:colOff>
      <xdr:row>75</xdr:row>
      <xdr:rowOff>127584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169656</xdr:rowOff>
    </xdr:from>
    <xdr:to>
      <xdr:col>19</xdr:col>
      <xdr:colOff>177800</xdr:colOff>
      <xdr:row>76</xdr:row>
      <xdr:rowOff>25698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56956"/>
          <a:ext cx="889000" cy="19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144198</xdr:rowOff>
    </xdr:from>
    <xdr:to>
      <xdr:col>20</xdr:col>
      <xdr:colOff>38100</xdr:colOff>
      <xdr:row>75</xdr:row>
      <xdr:rowOff>74348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65475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2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25698</xdr:rowOff>
    </xdr:from>
    <xdr:to>
      <xdr:col>15</xdr:col>
      <xdr:colOff>50800</xdr:colOff>
      <xdr:row>76</xdr:row>
      <xdr:rowOff>49178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055898"/>
          <a:ext cx="889000" cy="2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127364</xdr:rowOff>
    </xdr:from>
    <xdr:to>
      <xdr:col>15</xdr:col>
      <xdr:colOff>101600</xdr:colOff>
      <xdr:row>76</xdr:row>
      <xdr:rowOff>57514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74041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6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49178</xdr:rowOff>
    </xdr:from>
    <xdr:to>
      <xdr:col>10</xdr:col>
      <xdr:colOff>114300</xdr:colOff>
      <xdr:row>76</xdr:row>
      <xdr:rowOff>64289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79378"/>
          <a:ext cx="889000" cy="1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7221</xdr:rowOff>
    </xdr:from>
    <xdr:to>
      <xdr:col>10</xdr:col>
      <xdr:colOff>165100</xdr:colOff>
      <xdr:row>76</xdr:row>
      <xdr:rowOff>108821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99948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32747</xdr:rowOff>
    </xdr:from>
    <xdr:to>
      <xdr:col>6</xdr:col>
      <xdr:colOff>38100</xdr:colOff>
      <xdr:row>76</xdr:row>
      <xdr:rowOff>134347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125474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5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11629</xdr:rowOff>
    </xdr:from>
    <xdr:to>
      <xdr:col>24</xdr:col>
      <xdr:colOff>114300</xdr:colOff>
      <xdr:row>72</xdr:row>
      <xdr:rowOff>113229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35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136106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309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118856</xdr:rowOff>
    </xdr:from>
    <xdr:to>
      <xdr:col>20</xdr:col>
      <xdr:colOff>38100</xdr:colOff>
      <xdr:row>75</xdr:row>
      <xdr:rowOff>49006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0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65533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8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146348</xdr:rowOff>
    </xdr:from>
    <xdr:to>
      <xdr:col>15</xdr:col>
      <xdr:colOff>101600</xdr:colOff>
      <xdr:row>76</xdr:row>
      <xdr:rowOff>76498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0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67625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09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169828</xdr:rowOff>
    </xdr:from>
    <xdr:to>
      <xdr:col>10</xdr:col>
      <xdr:colOff>165100</xdr:colOff>
      <xdr:row>76</xdr:row>
      <xdr:rowOff>99978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2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116506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0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13489</xdr:rowOff>
    </xdr:from>
    <xdr:to>
      <xdr:col>6</xdr:col>
      <xdr:colOff>38100</xdr:colOff>
      <xdr:row>76</xdr:row>
      <xdr:rowOff>115089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4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131616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1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160534</xdr:rowOff>
    </xdr:from>
    <xdr:to>
      <xdr:col>24</xdr:col>
      <xdr:colOff>62865</xdr:colOff>
      <xdr:row>97</xdr:row>
      <xdr:rowOff>133967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91034"/>
          <a:ext cx="1270" cy="117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137794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6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133967</xdr:rowOff>
    </xdr:from>
    <xdr:to>
      <xdr:col>24</xdr:col>
      <xdr:colOff>152400</xdr:colOff>
      <xdr:row>97</xdr:row>
      <xdr:rowOff>133967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6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107211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6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160534</xdr:rowOff>
    </xdr:from>
    <xdr:to>
      <xdr:col>24</xdr:col>
      <xdr:colOff>152400</xdr:colOff>
      <xdr:row>90</xdr:row>
      <xdr:rowOff>160534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9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138077</xdr:rowOff>
    </xdr:from>
    <xdr:to>
      <xdr:col>24</xdr:col>
      <xdr:colOff>63500</xdr:colOff>
      <xdr:row>94</xdr:row>
      <xdr:rowOff>169478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254377"/>
          <a:ext cx="838200" cy="3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91180</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78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112753</xdr:rowOff>
    </xdr:from>
    <xdr:to>
      <xdr:col>24</xdr:col>
      <xdr:colOff>114300</xdr:colOff>
      <xdr:row>96</xdr:row>
      <xdr:rowOff>42903</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0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169478</xdr:rowOff>
    </xdr:from>
    <xdr:to>
      <xdr:col>19</xdr:col>
      <xdr:colOff>177800</xdr:colOff>
      <xdr:row>95</xdr:row>
      <xdr:rowOff>59886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285778"/>
          <a:ext cx="889000" cy="61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118969</xdr:rowOff>
    </xdr:from>
    <xdr:to>
      <xdr:col>20</xdr:col>
      <xdr:colOff>38100</xdr:colOff>
      <xdr:row>96</xdr:row>
      <xdr:rowOff>49119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40246</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499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59886</xdr:rowOff>
    </xdr:from>
    <xdr:to>
      <xdr:col>15</xdr:col>
      <xdr:colOff>50800</xdr:colOff>
      <xdr:row>95</xdr:row>
      <xdr:rowOff>110389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347636"/>
          <a:ext cx="889000" cy="5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11354</xdr:rowOff>
    </xdr:from>
    <xdr:to>
      <xdr:col>15</xdr:col>
      <xdr:colOff>101600</xdr:colOff>
      <xdr:row>96</xdr:row>
      <xdr:rowOff>112954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104081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110389</xdr:rowOff>
    </xdr:from>
    <xdr:to>
      <xdr:col>10</xdr:col>
      <xdr:colOff>114300</xdr:colOff>
      <xdr:row>95</xdr:row>
      <xdr:rowOff>141593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398139"/>
          <a:ext cx="889000" cy="3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29756</xdr:rowOff>
    </xdr:from>
    <xdr:to>
      <xdr:col>10</xdr:col>
      <xdr:colOff>165100</xdr:colOff>
      <xdr:row>96</xdr:row>
      <xdr:rowOff>131356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122483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8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52643</xdr:rowOff>
    </xdr:from>
    <xdr:to>
      <xdr:col>6</xdr:col>
      <xdr:colOff>38100</xdr:colOff>
      <xdr:row>96</xdr:row>
      <xdr:rowOff>154243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145370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0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87277</xdr:rowOff>
    </xdr:from>
    <xdr:to>
      <xdr:col>24</xdr:col>
      <xdr:colOff>114300</xdr:colOff>
      <xdr:row>95</xdr:row>
      <xdr:rowOff>17427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2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110154</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055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118678</xdr:rowOff>
    </xdr:from>
    <xdr:to>
      <xdr:col>20</xdr:col>
      <xdr:colOff>38100</xdr:colOff>
      <xdr:row>95</xdr:row>
      <xdr:rowOff>48828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23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65355</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010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9086</xdr:rowOff>
    </xdr:from>
    <xdr:to>
      <xdr:col>15</xdr:col>
      <xdr:colOff>101600</xdr:colOff>
      <xdr:row>95</xdr:row>
      <xdr:rowOff>110686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29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127213</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6072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59589</xdr:rowOff>
    </xdr:from>
    <xdr:to>
      <xdr:col>10</xdr:col>
      <xdr:colOff>165100</xdr:colOff>
      <xdr:row>95</xdr:row>
      <xdr:rowOff>161189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34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6266</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612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90793</xdr:rowOff>
    </xdr:from>
    <xdr:to>
      <xdr:col>6</xdr:col>
      <xdr:colOff>38100</xdr:colOff>
      <xdr:row>96</xdr:row>
      <xdr:rowOff>20943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37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37470</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6153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156682</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00182"/>
          <a:ext cx="1270" cy="148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103359</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7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156682</xdr:rowOff>
    </xdr:from>
    <xdr:to>
      <xdr:col>55</xdr:col>
      <xdr:colOff>88900</xdr:colOff>
      <xdr:row>30</xdr:row>
      <xdr:rowOff>156682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0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156682</xdr:rowOff>
    </xdr:from>
    <xdr:to>
      <xdr:col>55</xdr:col>
      <xdr:colOff>0</xdr:colOff>
      <xdr:row>34</xdr:row>
      <xdr:rowOff>93980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5300182"/>
          <a:ext cx="838200" cy="62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41854</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569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63427</xdr:rowOff>
    </xdr:from>
    <xdr:to>
      <xdr:col>55</xdr:col>
      <xdr:colOff>50800</xdr:colOff>
      <xdr:row>38</xdr:row>
      <xdr:rowOff>165027</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93980</xdr:rowOff>
    </xdr:from>
    <xdr:to>
      <xdr:col>50</xdr:col>
      <xdr:colOff>114300</xdr:colOff>
      <xdr:row>36</xdr:row>
      <xdr:rowOff>100838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5923280"/>
          <a:ext cx="889000" cy="34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84981</xdr:rowOff>
    </xdr:from>
    <xdr:to>
      <xdr:col>50</xdr:col>
      <xdr:colOff>165100</xdr:colOff>
      <xdr:row>39</xdr:row>
      <xdr:rowOff>15131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6258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92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136761</xdr:rowOff>
    </xdr:from>
    <xdr:to>
      <xdr:col>45</xdr:col>
      <xdr:colOff>177800</xdr:colOff>
      <xdr:row>36</xdr:row>
      <xdr:rowOff>100838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5966061"/>
          <a:ext cx="889000" cy="30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85961</xdr:rowOff>
    </xdr:from>
    <xdr:to>
      <xdr:col>46</xdr:col>
      <xdr:colOff>38100</xdr:colOff>
      <xdr:row>39</xdr:row>
      <xdr:rowOff>16111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7238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93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165826</xdr:rowOff>
    </xdr:from>
    <xdr:to>
      <xdr:col>41</xdr:col>
      <xdr:colOff>50800</xdr:colOff>
      <xdr:row>34</xdr:row>
      <xdr:rowOff>136761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5823676"/>
          <a:ext cx="889000" cy="14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53957</xdr:rowOff>
    </xdr:from>
    <xdr:to>
      <xdr:col>41</xdr:col>
      <xdr:colOff>101600</xdr:colOff>
      <xdr:row>38</xdr:row>
      <xdr:rowOff>155557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6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146684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61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48732</xdr:rowOff>
    </xdr:from>
    <xdr:to>
      <xdr:col>36</xdr:col>
      <xdr:colOff>165100</xdr:colOff>
      <xdr:row>38</xdr:row>
      <xdr:rowOff>150332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141459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56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105882</xdr:rowOff>
    </xdr:from>
    <xdr:to>
      <xdr:col>55</xdr:col>
      <xdr:colOff>50800</xdr:colOff>
      <xdr:row>31</xdr:row>
      <xdr:rowOff>36032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524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58909</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202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43180</xdr:rowOff>
    </xdr:from>
    <xdr:to>
      <xdr:col>50</xdr:col>
      <xdr:colOff>165100</xdr:colOff>
      <xdr:row>34</xdr:row>
      <xdr:rowOff>144780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58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161307</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50038</xdr:rowOff>
    </xdr:from>
    <xdr:to>
      <xdr:col>46</xdr:col>
      <xdr:colOff>38100</xdr:colOff>
      <xdr:row>36</xdr:row>
      <xdr:rowOff>151638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2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168165</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997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85961</xdr:rowOff>
    </xdr:from>
    <xdr:to>
      <xdr:col>41</xdr:col>
      <xdr:colOff>101600</xdr:colOff>
      <xdr:row>35</xdr:row>
      <xdr:rowOff>16111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591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32638</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69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115026</xdr:rowOff>
    </xdr:from>
    <xdr:to>
      <xdr:col>36</xdr:col>
      <xdr:colOff>165100</xdr:colOff>
      <xdr:row>34</xdr:row>
      <xdr:rowOff>45176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577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61703</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54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45350</xdr:rowOff>
    </xdr:from>
    <xdr:to>
      <xdr:col>54</xdr:col>
      <xdr:colOff>189865</xdr:colOff>
      <xdr:row>59</xdr:row>
      <xdr:rowOff>42059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17850"/>
          <a:ext cx="1270" cy="153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45886</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6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42059</xdr:rowOff>
    </xdr:from>
    <xdr:to>
      <xdr:col>55</xdr:col>
      <xdr:colOff>88900</xdr:colOff>
      <xdr:row>59</xdr:row>
      <xdr:rowOff>42059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163477</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9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488,891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45350</xdr:rowOff>
    </xdr:from>
    <xdr:to>
      <xdr:col>55</xdr:col>
      <xdr:colOff>88900</xdr:colOff>
      <xdr:row>50</xdr:row>
      <xdr:rowOff>45350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1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57828</xdr:rowOff>
    </xdr:from>
    <xdr:to>
      <xdr:col>55</xdr:col>
      <xdr:colOff>0</xdr:colOff>
      <xdr:row>57</xdr:row>
      <xdr:rowOff>31200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659028"/>
          <a:ext cx="838200" cy="14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159812</xdr:rowOff>
    </xdr:from>
    <xdr:ext cx="599010"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610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9935</xdr:rowOff>
    </xdr:from>
    <xdr:to>
      <xdr:col>55</xdr:col>
      <xdr:colOff>50800</xdr:colOff>
      <xdr:row>57</xdr:row>
      <xdr:rowOff>111535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8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57828</xdr:rowOff>
    </xdr:from>
    <xdr:to>
      <xdr:col>50</xdr:col>
      <xdr:colOff>114300</xdr:colOff>
      <xdr:row>56</xdr:row>
      <xdr:rowOff>149242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659028"/>
          <a:ext cx="889000" cy="9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40887</xdr:rowOff>
    </xdr:from>
    <xdr:to>
      <xdr:col>50</xdr:col>
      <xdr:colOff>165100</xdr:colOff>
      <xdr:row>57</xdr:row>
      <xdr:rowOff>142487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1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133614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39795" y="9906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149242</xdr:rowOff>
    </xdr:from>
    <xdr:to>
      <xdr:col>45</xdr:col>
      <xdr:colOff>177800</xdr:colOff>
      <xdr:row>57</xdr:row>
      <xdr:rowOff>81414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750442"/>
          <a:ext cx="889000" cy="10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62719</xdr:rowOff>
    </xdr:from>
    <xdr:to>
      <xdr:col>46</xdr:col>
      <xdr:colOff>38100</xdr:colOff>
      <xdr:row>57</xdr:row>
      <xdr:rowOff>164319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155446</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50795" y="992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81414</xdr:rowOff>
    </xdr:from>
    <xdr:to>
      <xdr:col>41</xdr:col>
      <xdr:colOff>50800</xdr:colOff>
      <xdr:row>58</xdr:row>
      <xdr:rowOff>11654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854064"/>
          <a:ext cx="889000" cy="10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46675</xdr:rowOff>
    </xdr:from>
    <xdr:to>
      <xdr:col>41</xdr:col>
      <xdr:colOff>101600</xdr:colOff>
      <xdr:row>57</xdr:row>
      <xdr:rowOff>148275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1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139402</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61795" y="9912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66049</xdr:rowOff>
    </xdr:from>
    <xdr:to>
      <xdr:col>36</xdr:col>
      <xdr:colOff>165100</xdr:colOff>
      <xdr:row>57</xdr:row>
      <xdr:rowOff>167649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3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12726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1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151850</xdr:rowOff>
    </xdr:from>
    <xdr:to>
      <xdr:col>55</xdr:col>
      <xdr:colOff>50800</xdr:colOff>
      <xdr:row>57</xdr:row>
      <xdr:rowOff>82000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75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3277</xdr:rowOff>
    </xdr:from>
    <xdr:ext cx="599010"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604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7028</xdr:rowOff>
    </xdr:from>
    <xdr:to>
      <xdr:col>50</xdr:col>
      <xdr:colOff>165100</xdr:colOff>
      <xdr:row>56</xdr:row>
      <xdr:rowOff>108628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60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125155</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39795" y="9383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98442</xdr:rowOff>
    </xdr:from>
    <xdr:to>
      <xdr:col>46</xdr:col>
      <xdr:colOff>38100</xdr:colOff>
      <xdr:row>57</xdr:row>
      <xdr:rowOff>28592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69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45119</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50795" y="947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30614</xdr:rowOff>
    </xdr:from>
    <xdr:to>
      <xdr:col>41</xdr:col>
      <xdr:colOff>101600</xdr:colOff>
      <xdr:row>57</xdr:row>
      <xdr:rowOff>132214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148741</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61795" y="9578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132304</xdr:rowOff>
    </xdr:from>
    <xdr:to>
      <xdr:col>36</xdr:col>
      <xdr:colOff>165100</xdr:colOff>
      <xdr:row>58</xdr:row>
      <xdr:rowOff>62454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0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53581</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99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13037</xdr:rowOff>
    </xdr:from>
    <xdr:to>
      <xdr:col>54</xdr:col>
      <xdr:colOff>189865</xdr:colOff>
      <xdr:row>78</xdr:row>
      <xdr:rowOff>109187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85987"/>
          <a:ext cx="1270" cy="1296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113014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8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109187</xdr:rowOff>
    </xdr:from>
    <xdr:to>
      <xdr:col>55</xdr:col>
      <xdr:colOff>88900</xdr:colOff>
      <xdr:row>78</xdr:row>
      <xdr:rowOff>109187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8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131164</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6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290,204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13037</xdr:rowOff>
    </xdr:from>
    <xdr:to>
      <xdr:col>55</xdr:col>
      <xdr:colOff>88900</xdr:colOff>
      <xdr:row>71</xdr:row>
      <xdr:rowOff>13037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85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111979</xdr:rowOff>
    </xdr:from>
    <xdr:to>
      <xdr:col>55</xdr:col>
      <xdr:colOff>0</xdr:colOff>
      <xdr:row>78</xdr:row>
      <xdr:rowOff>6051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313629"/>
          <a:ext cx="838200" cy="6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65009</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95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42132</xdr:rowOff>
    </xdr:from>
    <xdr:to>
      <xdr:col>55</xdr:col>
      <xdr:colOff>50800</xdr:colOff>
      <xdr:row>77</xdr:row>
      <xdr:rowOff>143732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111979</xdr:rowOff>
    </xdr:from>
    <xdr:to>
      <xdr:col>50</xdr:col>
      <xdr:colOff>114300</xdr:colOff>
      <xdr:row>78</xdr:row>
      <xdr:rowOff>10706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313629"/>
          <a:ext cx="889000" cy="7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65565</xdr:rowOff>
    </xdr:from>
    <xdr:to>
      <xdr:col>50</xdr:col>
      <xdr:colOff>165100</xdr:colOff>
      <xdr:row>77</xdr:row>
      <xdr:rowOff>167165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158292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10706</xdr:rowOff>
    </xdr:from>
    <xdr:to>
      <xdr:col>45</xdr:col>
      <xdr:colOff>177800</xdr:colOff>
      <xdr:row>78</xdr:row>
      <xdr:rowOff>71929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383806"/>
          <a:ext cx="889000" cy="6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45901</xdr:rowOff>
    </xdr:from>
    <xdr:to>
      <xdr:col>46</xdr:col>
      <xdr:colOff>38100</xdr:colOff>
      <xdr:row>77</xdr:row>
      <xdr:rowOff>147501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164028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93120</xdr:rowOff>
    </xdr:from>
    <xdr:to>
      <xdr:col>41</xdr:col>
      <xdr:colOff>50800</xdr:colOff>
      <xdr:row>78</xdr:row>
      <xdr:rowOff>71929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294770"/>
          <a:ext cx="889000" cy="15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132069</xdr:rowOff>
    </xdr:from>
    <xdr:to>
      <xdr:col>41</xdr:col>
      <xdr:colOff>101600</xdr:colOff>
      <xdr:row>78</xdr:row>
      <xdr:rowOff>62219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78746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134012</xdr:rowOff>
    </xdr:from>
    <xdr:to>
      <xdr:col>36</xdr:col>
      <xdr:colOff>165100</xdr:colOff>
      <xdr:row>78</xdr:row>
      <xdr:rowOff>64162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55289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42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126701</xdr:rowOff>
    </xdr:from>
    <xdr:to>
      <xdr:col>55</xdr:col>
      <xdr:colOff>50800</xdr:colOff>
      <xdr:row>78</xdr:row>
      <xdr:rowOff>56851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2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41628</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4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61179</xdr:rowOff>
    </xdr:from>
    <xdr:to>
      <xdr:col>50</xdr:col>
      <xdr:colOff>165100</xdr:colOff>
      <xdr:row>77</xdr:row>
      <xdr:rowOff>162779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26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7856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03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131356</xdr:rowOff>
    </xdr:from>
    <xdr:to>
      <xdr:col>46</xdr:col>
      <xdr:colOff>38100</xdr:colOff>
      <xdr:row>78</xdr:row>
      <xdr:rowOff>61506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3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52633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42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21129</xdr:rowOff>
    </xdr:from>
    <xdr:to>
      <xdr:col>41</xdr:col>
      <xdr:colOff>101600</xdr:colOff>
      <xdr:row>78</xdr:row>
      <xdr:rowOff>122729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9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113856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48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42320</xdr:rowOff>
    </xdr:from>
    <xdr:to>
      <xdr:col>36</xdr:col>
      <xdr:colOff>165100</xdr:colOff>
      <xdr:row>77</xdr:row>
      <xdr:rowOff>143920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2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160447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01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147084</xdr:rowOff>
    </xdr:from>
    <xdr:to>
      <xdr:col>54</xdr:col>
      <xdr:colOff>189865</xdr:colOff>
      <xdr:row>99</xdr:row>
      <xdr:rowOff>137849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49034"/>
          <a:ext cx="1270" cy="1362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141676</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11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137849</xdr:rowOff>
    </xdr:from>
    <xdr:to>
      <xdr:col>55</xdr:col>
      <xdr:colOff>88900</xdr:colOff>
      <xdr:row>99</xdr:row>
      <xdr:rowOff>137849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11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93761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2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216,531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147084</xdr:rowOff>
    </xdr:from>
    <xdr:to>
      <xdr:col>55</xdr:col>
      <xdr:colOff>88900</xdr:colOff>
      <xdr:row>91</xdr:row>
      <xdr:rowOff>147084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4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107353</xdr:rowOff>
    </xdr:from>
    <xdr:to>
      <xdr:col>55</xdr:col>
      <xdr:colOff>0</xdr:colOff>
      <xdr:row>97</xdr:row>
      <xdr:rowOff>141864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738003"/>
          <a:ext cx="838200" cy="3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85306</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730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62429</xdr:rowOff>
    </xdr:from>
    <xdr:to>
      <xdr:col>55</xdr:col>
      <xdr:colOff>50800</xdr:colOff>
      <xdr:row>96</xdr:row>
      <xdr:rowOff>164029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106590</xdr:rowOff>
    </xdr:from>
    <xdr:to>
      <xdr:col>50</xdr:col>
      <xdr:colOff>114300</xdr:colOff>
      <xdr:row>97</xdr:row>
      <xdr:rowOff>107353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565790"/>
          <a:ext cx="889000" cy="17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88778</xdr:rowOff>
    </xdr:from>
    <xdr:to>
      <xdr:col>50</xdr:col>
      <xdr:colOff>165100</xdr:colOff>
      <xdr:row>97</xdr:row>
      <xdr:rowOff>18928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4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35455</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323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106590</xdr:rowOff>
    </xdr:from>
    <xdr:to>
      <xdr:col>45</xdr:col>
      <xdr:colOff>177800</xdr:colOff>
      <xdr:row>97</xdr:row>
      <xdr:rowOff>21727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565790"/>
          <a:ext cx="889000" cy="8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128174</xdr:rowOff>
    </xdr:from>
    <xdr:to>
      <xdr:col>46</xdr:col>
      <xdr:colOff>38100</xdr:colOff>
      <xdr:row>97</xdr:row>
      <xdr:rowOff>58324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8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49451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68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21727</xdr:rowOff>
    </xdr:from>
    <xdr:to>
      <xdr:col>41</xdr:col>
      <xdr:colOff>50800</xdr:colOff>
      <xdr:row>97</xdr:row>
      <xdr:rowOff>39016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652377"/>
          <a:ext cx="889000" cy="1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140244</xdr:rowOff>
    </xdr:from>
    <xdr:to>
      <xdr:col>41</xdr:col>
      <xdr:colOff>101600</xdr:colOff>
      <xdr:row>97</xdr:row>
      <xdr:rowOff>70394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9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86921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7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158555</xdr:rowOff>
    </xdr:from>
    <xdr:to>
      <xdr:col>36</xdr:col>
      <xdr:colOff>165100</xdr:colOff>
      <xdr:row>97</xdr:row>
      <xdr:rowOff>88705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1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105232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9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91064</xdr:rowOff>
    </xdr:from>
    <xdr:to>
      <xdr:col>55</xdr:col>
      <xdr:colOff>50800</xdr:colOff>
      <xdr:row>98</xdr:row>
      <xdr:rowOff>21214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2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69491</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0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56553</xdr:rowOff>
    </xdr:from>
    <xdr:to>
      <xdr:col>50</xdr:col>
      <xdr:colOff>165100</xdr:colOff>
      <xdr:row>97</xdr:row>
      <xdr:rowOff>158153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8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149280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7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55790</xdr:rowOff>
    </xdr:from>
    <xdr:to>
      <xdr:col>46</xdr:col>
      <xdr:colOff>38100</xdr:colOff>
      <xdr:row>96</xdr:row>
      <xdr:rowOff>157390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1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2467</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29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142377</xdr:rowOff>
    </xdr:from>
    <xdr:to>
      <xdr:col>41</xdr:col>
      <xdr:colOff>101600</xdr:colOff>
      <xdr:row>97</xdr:row>
      <xdr:rowOff>72527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0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63654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69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159666</xdr:rowOff>
    </xdr:from>
    <xdr:to>
      <xdr:col>36</xdr:col>
      <xdr:colOff>165100</xdr:colOff>
      <xdr:row>97</xdr:row>
      <xdr:rowOff>89816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1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80943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1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73814</xdr:rowOff>
    </xdr:from>
    <xdr:to>
      <xdr:col>85</xdr:col>
      <xdr:colOff>126364</xdr:colOff>
      <xdr:row>39</xdr:row>
      <xdr:rowOff>80868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17314"/>
          <a:ext cx="1269" cy="155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84695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7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80868</xdr:rowOff>
    </xdr:from>
    <xdr:to>
      <xdr:col>86</xdr:col>
      <xdr:colOff>25400</xdr:colOff>
      <xdr:row>39</xdr:row>
      <xdr:rowOff>80868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6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20491</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92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116,035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73814</xdr:rowOff>
    </xdr:from>
    <xdr:to>
      <xdr:col>86</xdr:col>
      <xdr:colOff>25400</xdr:colOff>
      <xdr:row>30</xdr:row>
      <xdr:rowOff>73814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1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2850</xdr:rowOff>
    </xdr:from>
    <xdr:to>
      <xdr:col>85</xdr:col>
      <xdr:colOff>127000</xdr:colOff>
      <xdr:row>35</xdr:row>
      <xdr:rowOff>106602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003600"/>
          <a:ext cx="838200" cy="10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119693</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91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141266</xdr:rowOff>
    </xdr:from>
    <xdr:to>
      <xdr:col>85</xdr:col>
      <xdr:colOff>177800</xdr:colOff>
      <xdr:row>37</xdr:row>
      <xdr:rowOff>71416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2850</xdr:rowOff>
    </xdr:from>
    <xdr:to>
      <xdr:col>81</xdr:col>
      <xdr:colOff>50800</xdr:colOff>
      <xdr:row>36</xdr:row>
      <xdr:rowOff>6230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003600"/>
          <a:ext cx="889000" cy="17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99824</xdr:rowOff>
    </xdr:from>
    <xdr:to>
      <xdr:col>81</xdr:col>
      <xdr:colOff>101600</xdr:colOff>
      <xdr:row>37</xdr:row>
      <xdr:rowOff>29974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21101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6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6230</xdr:rowOff>
    </xdr:from>
    <xdr:to>
      <xdr:col>76</xdr:col>
      <xdr:colOff>114300</xdr:colOff>
      <xdr:row>36</xdr:row>
      <xdr:rowOff>36177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178430"/>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36126</xdr:rowOff>
    </xdr:from>
    <xdr:to>
      <xdr:col>76</xdr:col>
      <xdr:colOff>165100</xdr:colOff>
      <xdr:row>36</xdr:row>
      <xdr:rowOff>137726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128853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36177</xdr:rowOff>
    </xdr:from>
    <xdr:to>
      <xdr:col>71</xdr:col>
      <xdr:colOff>177800</xdr:colOff>
      <xdr:row>36</xdr:row>
      <xdr:rowOff>69455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208377"/>
          <a:ext cx="889000" cy="3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142915</xdr:rowOff>
    </xdr:from>
    <xdr:to>
      <xdr:col>72</xdr:col>
      <xdr:colOff>38100</xdr:colOff>
      <xdr:row>37</xdr:row>
      <xdr:rowOff>73065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64192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40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38314</xdr:rowOff>
    </xdr:from>
    <xdr:to>
      <xdr:col>67</xdr:col>
      <xdr:colOff>101600</xdr:colOff>
      <xdr:row>37</xdr:row>
      <xdr:rowOff>139914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8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131041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7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55802</xdr:rowOff>
    </xdr:from>
    <xdr:to>
      <xdr:col>85</xdr:col>
      <xdr:colOff>177800</xdr:colOff>
      <xdr:row>35</xdr:row>
      <xdr:rowOff>157402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0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78679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9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123500</xdr:rowOff>
    </xdr:from>
    <xdr:to>
      <xdr:col>81</xdr:col>
      <xdr:colOff>101600</xdr:colOff>
      <xdr:row>35</xdr:row>
      <xdr:rowOff>53650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9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70177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72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126880</xdr:rowOff>
    </xdr:from>
    <xdr:to>
      <xdr:col>76</xdr:col>
      <xdr:colOff>165100</xdr:colOff>
      <xdr:row>36</xdr:row>
      <xdr:rowOff>57030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12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73557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90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156827</xdr:rowOff>
    </xdr:from>
    <xdr:to>
      <xdr:col>72</xdr:col>
      <xdr:colOff>38100</xdr:colOff>
      <xdr:row>36</xdr:row>
      <xdr:rowOff>86977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15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103504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93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18655</xdr:rowOff>
    </xdr:from>
    <xdr:to>
      <xdr:col>67</xdr:col>
      <xdr:colOff>101600</xdr:colOff>
      <xdr:row>36</xdr:row>
      <xdr:rowOff>120255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19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136782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144831</xdr:rowOff>
    </xdr:from>
    <xdr:to>
      <xdr:col>85</xdr:col>
      <xdr:colOff>126364</xdr:colOff>
      <xdr:row>58</xdr:row>
      <xdr:rowOff>134651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17331"/>
          <a:ext cx="1269" cy="1361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138478</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8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134651</xdr:rowOff>
    </xdr:from>
    <xdr:to>
      <xdr:col>86</xdr:col>
      <xdr:colOff>25400</xdr:colOff>
      <xdr:row>58</xdr:row>
      <xdr:rowOff>134651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7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91508</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9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458,429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144831</xdr:rowOff>
    </xdr:from>
    <xdr:to>
      <xdr:col>86</xdr:col>
      <xdr:colOff>25400</xdr:colOff>
      <xdr:row>50</xdr:row>
      <xdr:rowOff>144831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17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124485</xdr:rowOff>
    </xdr:from>
    <xdr:to>
      <xdr:col>85</xdr:col>
      <xdr:colOff>127000</xdr:colOff>
      <xdr:row>57</xdr:row>
      <xdr:rowOff>140023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897135"/>
          <a:ext cx="838200" cy="1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34772</xdr:rowOff>
    </xdr:from>
    <xdr:ext cx="599010"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35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11895</xdr:rowOff>
    </xdr:from>
    <xdr:to>
      <xdr:col>85</xdr:col>
      <xdr:colOff>177800</xdr:colOff>
      <xdr:row>57</xdr:row>
      <xdr:rowOff>113495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7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124485</xdr:rowOff>
    </xdr:from>
    <xdr:to>
      <xdr:col>81</xdr:col>
      <xdr:colOff>50800</xdr:colOff>
      <xdr:row>57</xdr:row>
      <xdr:rowOff>165966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897135"/>
          <a:ext cx="889000" cy="4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43873</xdr:rowOff>
    </xdr:from>
    <xdr:to>
      <xdr:col>81</xdr:col>
      <xdr:colOff>101600</xdr:colOff>
      <xdr:row>57</xdr:row>
      <xdr:rowOff>145473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81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162000</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181795" y="959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29763</xdr:rowOff>
    </xdr:from>
    <xdr:to>
      <xdr:col>76</xdr:col>
      <xdr:colOff>114300</xdr:colOff>
      <xdr:row>57</xdr:row>
      <xdr:rowOff>165966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802413"/>
          <a:ext cx="889000" cy="13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60413</xdr:rowOff>
    </xdr:from>
    <xdr:to>
      <xdr:col>76</xdr:col>
      <xdr:colOff>165100</xdr:colOff>
      <xdr:row>57</xdr:row>
      <xdr:rowOff>162013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83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7090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292795" y="9608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29763</xdr:rowOff>
    </xdr:from>
    <xdr:to>
      <xdr:col>71</xdr:col>
      <xdr:colOff>177800</xdr:colOff>
      <xdr:row>57</xdr:row>
      <xdr:rowOff>118793</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802413"/>
          <a:ext cx="889000" cy="8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66517</xdr:rowOff>
    </xdr:from>
    <xdr:to>
      <xdr:col>72</xdr:col>
      <xdr:colOff>38100</xdr:colOff>
      <xdr:row>57</xdr:row>
      <xdr:rowOff>168117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8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159244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9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83420</xdr:rowOff>
    </xdr:from>
    <xdr:to>
      <xdr:col>67</xdr:col>
      <xdr:colOff>101600</xdr:colOff>
      <xdr:row>58</xdr:row>
      <xdr:rowOff>13570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4697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94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89223</xdr:rowOff>
    </xdr:from>
    <xdr:to>
      <xdr:col>85</xdr:col>
      <xdr:colOff>177800</xdr:colOff>
      <xdr:row>58</xdr:row>
      <xdr:rowOff>19373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86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67650</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84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73685</xdr:rowOff>
    </xdr:from>
    <xdr:to>
      <xdr:col>81</xdr:col>
      <xdr:colOff>101600</xdr:colOff>
      <xdr:row>58</xdr:row>
      <xdr:rowOff>3835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4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166412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115166</xdr:rowOff>
    </xdr:from>
    <xdr:to>
      <xdr:col>76</xdr:col>
      <xdr:colOff>165100</xdr:colOff>
      <xdr:row>58</xdr:row>
      <xdr:rowOff>45316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8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36443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8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150413</xdr:rowOff>
    </xdr:from>
    <xdr:to>
      <xdr:col>72</xdr:col>
      <xdr:colOff>38100</xdr:colOff>
      <xdr:row>57</xdr:row>
      <xdr:rowOff>80563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5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97090</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03795" y="952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67993</xdr:rowOff>
    </xdr:from>
    <xdr:to>
      <xdr:col>67</xdr:col>
      <xdr:colOff>101600</xdr:colOff>
      <xdr:row>57</xdr:row>
      <xdr:rowOff>169593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4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14670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61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28511</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030011"/>
          <a:ext cx="1269" cy="155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146638</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05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122,755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28511</xdr:rowOff>
    </xdr:from>
    <xdr:to>
      <xdr:col>86</xdr:col>
      <xdr:colOff>25400</xdr:colOff>
      <xdr:row>70</xdr:row>
      <xdr:rowOff>28511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03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166688</xdr:rowOff>
    </xdr:from>
    <xdr:to>
      <xdr:col>85</xdr:col>
      <xdr:colOff>127000</xdr:colOff>
      <xdr:row>78</xdr:row>
      <xdr:rowOff>116509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368338"/>
          <a:ext cx="838200" cy="12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2291</xdr:rowOff>
    </xdr:from>
    <xdr:ext cx="534377"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039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150864</xdr:rowOff>
    </xdr:from>
    <xdr:to>
      <xdr:col>85</xdr:col>
      <xdr:colOff>177800</xdr:colOff>
      <xdr:row>78</xdr:row>
      <xdr:rowOff>81014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3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166688</xdr:rowOff>
    </xdr:from>
    <xdr:to>
      <xdr:col>81</xdr:col>
      <xdr:colOff>50800</xdr:colOff>
      <xdr:row>78</xdr:row>
      <xdr:rowOff>85446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368338"/>
          <a:ext cx="889000" cy="9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163258</xdr:rowOff>
    </xdr:from>
    <xdr:to>
      <xdr:col>81</xdr:col>
      <xdr:colOff>101600</xdr:colOff>
      <xdr:row>78</xdr:row>
      <xdr:rowOff>93408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36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84535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14111" y="1345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85446</xdr:rowOff>
    </xdr:from>
    <xdr:to>
      <xdr:col>76</xdr:col>
      <xdr:colOff>114300</xdr:colOff>
      <xdr:row>79</xdr:row>
      <xdr:rowOff>36906</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458546"/>
          <a:ext cx="889000" cy="1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102832</xdr:rowOff>
    </xdr:from>
    <xdr:to>
      <xdr:col>76</xdr:col>
      <xdr:colOff>165100</xdr:colOff>
      <xdr:row>78</xdr:row>
      <xdr:rowOff>32982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49509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25111" y="1307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164909</xdr:rowOff>
    </xdr:from>
    <xdr:to>
      <xdr:col>71</xdr:col>
      <xdr:colOff>177800</xdr:colOff>
      <xdr:row>79</xdr:row>
      <xdr:rowOff>36906</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195109"/>
          <a:ext cx="889000" cy="38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127102</xdr:rowOff>
    </xdr:from>
    <xdr:to>
      <xdr:col>72</xdr:col>
      <xdr:colOff>38100</xdr:colOff>
      <xdr:row>78</xdr:row>
      <xdr:rowOff>57252</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2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73779</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36111" y="1310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134519</xdr:rowOff>
    </xdr:from>
    <xdr:to>
      <xdr:col>67</xdr:col>
      <xdr:colOff>101600</xdr:colOff>
      <xdr:row>78</xdr:row>
      <xdr:rowOff>64669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3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55796</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47111" y="134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65709</xdr:rowOff>
    </xdr:from>
    <xdr:to>
      <xdr:col>85</xdr:col>
      <xdr:colOff>177800</xdr:colOff>
      <xdr:row>78</xdr:row>
      <xdr:rowOff>167309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43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152086</xdr:rowOff>
    </xdr:from>
    <xdr:ext cx="469744"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353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115888</xdr:rowOff>
    </xdr:from>
    <xdr:to>
      <xdr:col>81</xdr:col>
      <xdr:colOff>101600</xdr:colOff>
      <xdr:row>78</xdr:row>
      <xdr:rowOff>46038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31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62565</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14111" y="1309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34646</xdr:rowOff>
    </xdr:from>
    <xdr:to>
      <xdr:col>76</xdr:col>
      <xdr:colOff>165100</xdr:colOff>
      <xdr:row>78</xdr:row>
      <xdr:rowOff>136246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40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127373</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25111" y="1350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157556</xdr:rowOff>
    </xdr:from>
    <xdr:to>
      <xdr:col>72</xdr:col>
      <xdr:colOff>38100</xdr:colOff>
      <xdr:row>79</xdr:row>
      <xdr:rowOff>87706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3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78833</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4017" y="13623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114109</xdr:rowOff>
    </xdr:from>
    <xdr:to>
      <xdr:col>67</xdr:col>
      <xdr:colOff>101600</xdr:colOff>
      <xdr:row>77</xdr:row>
      <xdr:rowOff>44259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14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60786</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47111" y="1291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123379</xdr:rowOff>
    </xdr:from>
    <xdr:to>
      <xdr:col>85</xdr:col>
      <xdr:colOff>126364</xdr:colOff>
      <xdr:row>99</xdr:row>
      <xdr:rowOff>41551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725329"/>
          <a:ext cx="1269" cy="128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45378</xdr:rowOff>
    </xdr:from>
    <xdr:ext cx="378565"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18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41551</xdr:rowOff>
    </xdr:from>
    <xdr:to>
      <xdr:col>86</xdr:col>
      <xdr:colOff>25400</xdr:colOff>
      <xdr:row>99</xdr:row>
      <xdr:rowOff>41551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1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70056</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50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123379</xdr:rowOff>
    </xdr:from>
    <xdr:to>
      <xdr:col>86</xdr:col>
      <xdr:colOff>25400</xdr:colOff>
      <xdr:row>91</xdr:row>
      <xdr:rowOff>123379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72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11909</xdr:rowOff>
    </xdr:from>
    <xdr:to>
      <xdr:col>85</xdr:col>
      <xdr:colOff>127000</xdr:colOff>
      <xdr:row>95</xdr:row>
      <xdr:rowOff>75798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299659"/>
          <a:ext cx="838200" cy="6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162313</xdr:rowOff>
    </xdr:from>
    <xdr:ext cx="599010"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450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12436</xdr:rowOff>
    </xdr:from>
    <xdr:to>
      <xdr:col>85</xdr:col>
      <xdr:colOff>177800</xdr:colOff>
      <xdr:row>96</xdr:row>
      <xdr:rowOff>114036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75798</xdr:rowOff>
    </xdr:from>
    <xdr:to>
      <xdr:col>81</xdr:col>
      <xdr:colOff>50800</xdr:colOff>
      <xdr:row>96</xdr:row>
      <xdr:rowOff>3663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363548"/>
          <a:ext cx="889000" cy="99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54682</xdr:rowOff>
    </xdr:from>
    <xdr:to>
      <xdr:col>81</xdr:col>
      <xdr:colOff>101600</xdr:colOff>
      <xdr:row>96</xdr:row>
      <xdr:rowOff>156282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147409</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181795" y="1660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3663</xdr:rowOff>
    </xdr:from>
    <xdr:to>
      <xdr:col>76</xdr:col>
      <xdr:colOff>114300</xdr:colOff>
      <xdr:row>96</xdr:row>
      <xdr:rowOff>56986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462863"/>
          <a:ext cx="889000" cy="5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84472</xdr:rowOff>
    </xdr:from>
    <xdr:to>
      <xdr:col>76</xdr:col>
      <xdr:colOff>165100</xdr:colOff>
      <xdr:row>97</xdr:row>
      <xdr:rowOff>14622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5749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663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56986</xdr:rowOff>
    </xdr:from>
    <xdr:to>
      <xdr:col>71</xdr:col>
      <xdr:colOff>177800</xdr:colOff>
      <xdr:row>96</xdr:row>
      <xdr:rowOff>124144</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516186"/>
          <a:ext cx="889000" cy="6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83283</xdr:rowOff>
    </xdr:from>
    <xdr:to>
      <xdr:col>72</xdr:col>
      <xdr:colOff>38100</xdr:colOff>
      <xdr:row>97</xdr:row>
      <xdr:rowOff>13433</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4560</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03795" y="1663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77477</xdr:rowOff>
    </xdr:from>
    <xdr:to>
      <xdr:col>67</xdr:col>
      <xdr:colOff>101600</xdr:colOff>
      <xdr:row>97</xdr:row>
      <xdr:rowOff>7627</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536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170204</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14795" y="16629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132559</xdr:rowOff>
    </xdr:from>
    <xdr:to>
      <xdr:col>85</xdr:col>
      <xdr:colOff>177800</xdr:colOff>
      <xdr:row>95</xdr:row>
      <xdr:rowOff>62709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24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155436</xdr:rowOff>
    </xdr:from>
    <xdr:ext cx="599010"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100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24998</xdr:rowOff>
    </xdr:from>
    <xdr:to>
      <xdr:col>81</xdr:col>
      <xdr:colOff>101600</xdr:colOff>
      <xdr:row>95</xdr:row>
      <xdr:rowOff>126598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31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143125</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181795" y="16087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124313</xdr:rowOff>
    </xdr:from>
    <xdr:to>
      <xdr:col>76</xdr:col>
      <xdr:colOff>165100</xdr:colOff>
      <xdr:row>96</xdr:row>
      <xdr:rowOff>54463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41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70990</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292795" y="1618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6186</xdr:rowOff>
    </xdr:from>
    <xdr:to>
      <xdr:col>72</xdr:col>
      <xdr:colOff>38100</xdr:colOff>
      <xdr:row>96</xdr:row>
      <xdr:rowOff>107786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46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124313</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03795" y="16240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73344</xdr:rowOff>
    </xdr:from>
    <xdr:to>
      <xdr:col>67</xdr:col>
      <xdr:colOff>101600</xdr:colOff>
      <xdr:row>97</xdr:row>
      <xdr:rowOff>3494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53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20021</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14795" y="16307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51895</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366845"/>
          <a:ext cx="1269" cy="1287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5915</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92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170022</xdr:rowOff>
    </xdr:from>
    <xdr:ext cx="534377"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14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51895</xdr:rowOff>
    </xdr:from>
    <xdr:to>
      <xdr:col>116</xdr:col>
      <xdr:colOff>152400</xdr:colOff>
      <xdr:row>31</xdr:row>
      <xdr:rowOff>51895</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36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94815</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384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71938</xdr:rowOff>
    </xdr:from>
    <xdr:to>
      <xdr:col>116</xdr:col>
      <xdr:colOff>114300</xdr:colOff>
      <xdr:row>39</xdr:row>
      <xdr:rowOff>2088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56855</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571955"/>
          <a:ext cx="889000" cy="8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85151</xdr:rowOff>
    </xdr:from>
    <xdr:to>
      <xdr:col>112</xdr:col>
      <xdr:colOff>38100</xdr:colOff>
      <xdr:row>39</xdr:row>
      <xdr:rowOff>15301</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0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31828</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75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56855</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19545300" y="6571955"/>
          <a:ext cx="889000" cy="8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80442</xdr:rowOff>
    </xdr:from>
    <xdr:to>
      <xdr:col>107</xdr:col>
      <xdr:colOff>101600</xdr:colOff>
      <xdr:row>39</xdr:row>
      <xdr:rowOff>10592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1719</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688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68646</xdr:rowOff>
    </xdr:from>
    <xdr:to>
      <xdr:col>102</xdr:col>
      <xdr:colOff>165100</xdr:colOff>
      <xdr:row>38</xdr:row>
      <xdr:rowOff>170246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15323</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58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83093</xdr:rowOff>
    </xdr:from>
    <xdr:to>
      <xdr:col>98</xdr:col>
      <xdr:colOff>38100</xdr:colOff>
      <xdr:row>39</xdr:row>
      <xdr:rowOff>13243</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9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29770</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37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50365</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65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6055</xdr:rowOff>
    </xdr:from>
    <xdr:to>
      <xdr:col>107</xdr:col>
      <xdr:colOff>101600</xdr:colOff>
      <xdr:row>38</xdr:row>
      <xdr:rowOff>107655</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52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124182</xdr:rowOff>
    </xdr:from>
    <xdr:ext cx="469744"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199428" y="6296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民生費においては、特別養護老人ホーム浴室整備工事</a:t>
          </a:r>
          <a:r>
            <a:rPr kumimoji="1" lang="en-US" altLang="ja-JP" sz="1300">
              <a:latin typeface="ＭＳ Ｐゴシック" panose="020B0600070205080204" pitchFamily="50" charset="-128"/>
              <a:ea typeface="ＭＳ Ｐゴシック" panose="020B0600070205080204" pitchFamily="50" charset="-128"/>
            </a:rPr>
            <a:t>169,290</a:t>
          </a:r>
          <a:r>
            <a:rPr kumimoji="1" lang="ja-JP" altLang="en-US" sz="1300">
              <a:latin typeface="ＭＳ Ｐゴシック" panose="020B0600070205080204" pitchFamily="50" charset="-128"/>
              <a:ea typeface="ＭＳ Ｐゴシック" panose="020B0600070205080204" pitchFamily="50" charset="-128"/>
            </a:rPr>
            <a:t>千円（皆増）及び高齢者福祉施設建設事業</a:t>
          </a:r>
          <a:r>
            <a:rPr kumimoji="1" lang="en-US" altLang="ja-JP" sz="1300">
              <a:latin typeface="ＭＳ Ｐゴシック" panose="020B0600070205080204" pitchFamily="50" charset="-128"/>
              <a:ea typeface="ＭＳ Ｐゴシック" panose="020B0600070205080204" pitchFamily="50" charset="-128"/>
            </a:rPr>
            <a:t>474,258</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750.9</a:t>
          </a:r>
          <a:r>
            <a:rPr kumimoji="1" lang="ja-JP" altLang="en-US" sz="1300">
              <a:latin typeface="ＭＳ Ｐゴシック" panose="020B0600070205080204" pitchFamily="50" charset="-128"/>
              <a:ea typeface="ＭＳ Ｐゴシック" panose="020B0600070205080204" pitchFamily="50" charset="-128"/>
            </a:rPr>
            <a:t>％）の増などにより、住民一人当たりのコストは前年度比</a:t>
          </a:r>
          <a:r>
            <a:rPr kumimoji="1" lang="en-US" altLang="ja-JP" sz="1300">
              <a:latin typeface="ＭＳ Ｐゴシック" panose="020B0600070205080204" pitchFamily="50" charset="-128"/>
              <a:ea typeface="ＭＳ Ｐゴシック" panose="020B0600070205080204" pitchFamily="50" charset="-128"/>
            </a:rPr>
            <a:t>98,453</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341,901</a:t>
          </a:r>
          <a:r>
            <a:rPr kumimoji="1" lang="ja-JP" altLang="en-US" sz="1300">
              <a:latin typeface="ＭＳ Ｐゴシック" panose="020B0600070205080204" pitchFamily="50" charset="-128"/>
              <a:ea typeface="ＭＳ Ｐゴシック" panose="020B0600070205080204" pitchFamily="50" charset="-128"/>
            </a:rPr>
            <a:t>円となったところであり、類似団体平均を大きく上回る水準となった。</a:t>
          </a:r>
        </a:p>
        <a:p>
          <a:r>
            <a:rPr kumimoji="1" lang="ja-JP" altLang="en-US" sz="1300">
              <a:latin typeface="ＭＳ Ｐゴシック" panose="020B0600070205080204" pitchFamily="50" charset="-128"/>
              <a:ea typeface="ＭＳ Ｐゴシック" panose="020B0600070205080204" pitchFamily="50" charset="-128"/>
            </a:rPr>
            <a:t>　総務費においては、主に新庁舎整備係る建設事業</a:t>
          </a:r>
          <a:r>
            <a:rPr kumimoji="1" lang="en-US" altLang="ja-JP" sz="1300">
              <a:latin typeface="ＭＳ Ｐゴシック" panose="020B0600070205080204" pitchFamily="50" charset="-128"/>
              <a:ea typeface="ＭＳ Ｐゴシック" panose="020B0600070205080204" pitchFamily="50" charset="-128"/>
            </a:rPr>
            <a:t>1,788,232</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165.7</a:t>
          </a:r>
          <a:r>
            <a:rPr kumimoji="1" lang="ja-JP" altLang="en-US" sz="1300">
              <a:latin typeface="ＭＳ Ｐゴシック" panose="020B0600070205080204" pitchFamily="50" charset="-128"/>
              <a:ea typeface="ＭＳ Ｐゴシック" panose="020B0600070205080204" pitchFamily="50" charset="-128"/>
            </a:rPr>
            <a:t>％）及び備品購入費</a:t>
          </a:r>
          <a:r>
            <a:rPr kumimoji="1" lang="en-US" altLang="ja-JP" sz="1300">
              <a:latin typeface="ＭＳ Ｐゴシック" panose="020B0600070205080204" pitchFamily="50" charset="-128"/>
              <a:ea typeface="ＭＳ Ｐゴシック" panose="020B0600070205080204" pitchFamily="50" charset="-128"/>
            </a:rPr>
            <a:t>150,455</a:t>
          </a:r>
          <a:r>
            <a:rPr kumimoji="1" lang="ja-JP" altLang="en-US" sz="1300">
              <a:latin typeface="ＭＳ Ｐゴシック" panose="020B0600070205080204" pitchFamily="50" charset="-128"/>
              <a:ea typeface="ＭＳ Ｐゴシック" panose="020B0600070205080204" pitchFamily="50" charset="-128"/>
            </a:rPr>
            <a:t>千円（皆増）の増などにより、住民一人当たりのコストは前年度比</a:t>
          </a:r>
          <a:r>
            <a:rPr kumimoji="1" lang="en-US" altLang="ja-JP" sz="1300">
              <a:latin typeface="ＭＳ Ｐゴシック" panose="020B0600070205080204" pitchFamily="50" charset="-128"/>
              <a:ea typeface="ＭＳ Ｐゴシック" panose="020B0600070205080204" pitchFamily="50" charset="-128"/>
            </a:rPr>
            <a:t>87,494</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582,713</a:t>
          </a:r>
          <a:r>
            <a:rPr kumimoji="1" lang="ja-JP" altLang="en-US" sz="1300">
              <a:latin typeface="ＭＳ Ｐゴシック" panose="020B0600070205080204" pitchFamily="50" charset="-128"/>
              <a:ea typeface="ＭＳ Ｐゴシック" panose="020B0600070205080204" pitchFamily="50" charset="-128"/>
            </a:rPr>
            <a:t>円となったところであり、類似団体平均を大きく上回る水準となった。</a:t>
          </a:r>
        </a:p>
        <a:p>
          <a:r>
            <a:rPr kumimoji="1" lang="ja-JP" altLang="en-US" sz="1300">
              <a:latin typeface="ＭＳ Ｐゴシック" panose="020B0600070205080204" pitchFamily="50" charset="-128"/>
              <a:ea typeface="ＭＳ Ｐゴシック" panose="020B0600070205080204" pitchFamily="50" charset="-128"/>
            </a:rPr>
            <a:t>　公債費においては、ふれあい宿舎グリーンテージ大規模改修事業の償還が始まるなど、過疎対策事業債の元利償還金</a:t>
          </a:r>
          <a:r>
            <a:rPr kumimoji="1" lang="en-US" altLang="ja-JP" sz="1300">
              <a:latin typeface="ＭＳ Ｐゴシック" panose="020B0600070205080204" pitchFamily="50" charset="-128"/>
              <a:ea typeface="ＭＳ Ｐゴシック" panose="020B0600070205080204" pitchFamily="50" charset="-128"/>
            </a:rPr>
            <a:t>43,921</a:t>
          </a:r>
          <a:r>
            <a:rPr kumimoji="1" lang="ja-JP" altLang="en-US" sz="1300">
              <a:latin typeface="ＭＳ Ｐゴシック" panose="020B0600070205080204" pitchFamily="50" charset="-128"/>
              <a:ea typeface="ＭＳ Ｐゴシック" panose="020B0600070205080204" pitchFamily="50" charset="-128"/>
            </a:rPr>
            <a:t>千円増が大きく影響しており、住民一人当たりのコストは前年度比</a:t>
          </a:r>
          <a:r>
            <a:rPr kumimoji="1" lang="en-US" altLang="ja-JP" sz="1300">
              <a:latin typeface="ＭＳ Ｐゴシック" panose="020B0600070205080204" pitchFamily="50" charset="-128"/>
              <a:ea typeface="ＭＳ Ｐゴシック" panose="020B0600070205080204" pitchFamily="50" charset="-128"/>
            </a:rPr>
            <a:t>16,769</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188,541</a:t>
          </a:r>
          <a:r>
            <a:rPr kumimoji="1" lang="ja-JP" altLang="en-US" sz="1300">
              <a:latin typeface="ＭＳ Ｐゴシック" panose="020B0600070205080204" pitchFamily="50" charset="-128"/>
              <a:ea typeface="ＭＳ Ｐゴシック" panose="020B0600070205080204" pitchFamily="50" charset="-128"/>
            </a:rPr>
            <a:t>円となったところであり、類似団体平均を大きく上回る水準となった。Ｈ</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より大型普通建設事業が増加したことに伴い新規地方債の発行額及び借入残高が増加していることから、引き続き、事業の選択と集中により、将来世代に過度な財政負担を強いることがないよう努める。</a:t>
          </a:r>
        </a:p>
        <a:p>
          <a:r>
            <a:rPr kumimoji="1" lang="ja-JP" altLang="en-US" sz="1300">
              <a:latin typeface="ＭＳ Ｐゴシック" panose="020B0600070205080204" pitchFamily="50" charset="-128"/>
              <a:ea typeface="ＭＳ Ｐゴシック" panose="020B0600070205080204" pitchFamily="50" charset="-128"/>
            </a:rPr>
            <a:t>　一方で、農林水産業費においては、道の駅レストラン建設事業</a:t>
          </a:r>
          <a:r>
            <a:rPr kumimoji="1" lang="en-US" altLang="ja-JP" sz="1300">
              <a:latin typeface="ＭＳ Ｐゴシック" panose="020B0600070205080204" pitchFamily="50" charset="-128"/>
              <a:ea typeface="ＭＳ Ｐゴシック" panose="020B0600070205080204" pitchFamily="50" charset="-128"/>
            </a:rPr>
            <a:t>150,620</a:t>
          </a:r>
          <a:r>
            <a:rPr kumimoji="1" lang="ja-JP" altLang="en-US" sz="1300">
              <a:latin typeface="ＭＳ Ｐゴシック" panose="020B0600070205080204" pitchFamily="50" charset="-128"/>
              <a:ea typeface="ＭＳ Ｐゴシック" panose="020B0600070205080204" pitchFamily="50" charset="-128"/>
            </a:rPr>
            <a:t>千円（皆減）の減などにより、住民一人当たりのコストは前年度比</a:t>
          </a:r>
          <a:r>
            <a:rPr kumimoji="1" lang="en-US" altLang="ja-JP" sz="1300">
              <a:latin typeface="ＭＳ Ｐゴシック" panose="020B0600070205080204" pitchFamily="50" charset="-128"/>
              <a:ea typeface="ＭＳ Ｐゴシック" panose="020B0600070205080204" pitchFamily="50" charset="-128"/>
            </a:rPr>
            <a:t>44,346</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125,724</a:t>
          </a:r>
          <a:r>
            <a:rPr kumimoji="1" lang="ja-JP" altLang="en-US" sz="1300">
              <a:latin typeface="ＭＳ Ｐゴシック" panose="020B0600070205080204" pitchFamily="50" charset="-128"/>
              <a:ea typeface="ＭＳ Ｐゴシック" panose="020B0600070205080204" pitchFamily="50" charset="-128"/>
            </a:rPr>
            <a:t>円となったものの、類似団体平均を上回る水準となっていることから、引き続き、経費の増嵩抑制を図ることが必要である。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岩手県葛巻町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財政調整基金は、Ｈ</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以降</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％前後の水準を確保し、災害等の財政リスクにも備えた安定的な財政運営に努めている。</a:t>
          </a:r>
        </a:p>
        <a:p>
          <a:r>
            <a:rPr kumimoji="1" lang="ja-JP" altLang="en-US" sz="1400">
              <a:latin typeface="ＭＳ ゴシック" pitchFamily="49" charset="-128"/>
              <a:ea typeface="ＭＳ ゴシック" pitchFamily="49" charset="-128"/>
            </a:rPr>
            <a:t>　実質収支が前年度比</a:t>
          </a:r>
          <a:r>
            <a:rPr kumimoji="1" lang="en-US" altLang="ja-JP" sz="1400">
              <a:latin typeface="ＭＳ ゴシック" pitchFamily="49" charset="-128"/>
              <a:ea typeface="ＭＳ ゴシック" pitchFamily="49" charset="-128"/>
            </a:rPr>
            <a:t>284,219</a:t>
          </a:r>
          <a:r>
            <a:rPr kumimoji="1" lang="ja-JP" altLang="en-US" sz="1400">
              <a:latin typeface="ＭＳ ゴシック" pitchFamily="49" charset="-128"/>
              <a:ea typeface="ＭＳ ゴシック" pitchFamily="49" charset="-128"/>
            </a:rPr>
            <a:t>千円増の</a:t>
          </a:r>
          <a:r>
            <a:rPr kumimoji="1" lang="en-US" altLang="ja-JP" sz="1400">
              <a:latin typeface="ＭＳ ゴシック" pitchFamily="49" charset="-128"/>
              <a:ea typeface="ＭＳ ゴシック" pitchFamily="49" charset="-128"/>
            </a:rPr>
            <a:t>564,807</a:t>
          </a:r>
          <a:r>
            <a:rPr kumimoji="1" lang="ja-JP" altLang="en-US" sz="1400">
              <a:latin typeface="ＭＳ ゴシック" pitchFamily="49" charset="-128"/>
              <a:ea typeface="ＭＳ ゴシック" pitchFamily="49" charset="-128"/>
            </a:rPr>
            <a:t>千円となり、前年度の実質収支</a:t>
          </a:r>
          <a:r>
            <a:rPr kumimoji="1" lang="en-US" altLang="ja-JP" sz="1400">
              <a:latin typeface="ＭＳ ゴシック" pitchFamily="49" charset="-128"/>
              <a:ea typeface="ＭＳ ゴシック" pitchFamily="49" charset="-128"/>
            </a:rPr>
            <a:t>280,588</a:t>
          </a:r>
          <a:r>
            <a:rPr kumimoji="1" lang="ja-JP" altLang="en-US" sz="1400">
              <a:latin typeface="ＭＳ ゴシック" pitchFamily="49" charset="-128"/>
              <a:ea typeface="ＭＳ ゴシック" pitchFamily="49" charset="-128"/>
            </a:rPr>
            <a:t>千円を差し引いた単年度収支は</a:t>
          </a:r>
          <a:r>
            <a:rPr kumimoji="1" lang="en-US" altLang="ja-JP" sz="1400">
              <a:latin typeface="ＭＳ ゴシック" pitchFamily="49" charset="-128"/>
              <a:ea typeface="ＭＳ ゴシック" pitchFamily="49" charset="-128"/>
            </a:rPr>
            <a:t>284,219</a:t>
          </a:r>
          <a:r>
            <a:rPr kumimoji="1" lang="ja-JP" altLang="en-US" sz="1400">
              <a:latin typeface="ＭＳ ゴシック" pitchFamily="49" charset="-128"/>
              <a:ea typeface="ＭＳ ゴシック" pitchFamily="49" charset="-128"/>
            </a:rPr>
            <a:t>千円となった。単年度収支に黒字要素の基金積立額や繰上償還額を加え、赤字要素の基金取崩額を差し引いた実質単年度収支は、前年度比</a:t>
          </a:r>
          <a:r>
            <a:rPr kumimoji="1" lang="en-US" altLang="ja-JP" sz="1400">
              <a:latin typeface="ＭＳ ゴシック" pitchFamily="49" charset="-128"/>
              <a:ea typeface="ＭＳ ゴシック" pitchFamily="49" charset="-128"/>
            </a:rPr>
            <a:t>629,279</a:t>
          </a:r>
          <a:r>
            <a:rPr kumimoji="1" lang="ja-JP" altLang="en-US" sz="1400">
              <a:latin typeface="ＭＳ ゴシック" pitchFamily="49" charset="-128"/>
              <a:ea typeface="ＭＳ ゴシック" pitchFamily="49" charset="-128"/>
            </a:rPr>
            <a:t>千円増の</a:t>
          </a:r>
          <a:r>
            <a:rPr kumimoji="1" lang="en-US" altLang="ja-JP" sz="1400">
              <a:latin typeface="ＭＳ ゴシック" pitchFamily="49" charset="-128"/>
              <a:ea typeface="ＭＳ ゴシック" pitchFamily="49" charset="-128"/>
            </a:rPr>
            <a:t>599,973</a:t>
          </a:r>
          <a:r>
            <a:rPr kumimoji="1" lang="ja-JP" altLang="en-US" sz="1400">
              <a:latin typeface="ＭＳ ゴシック" pitchFamily="49" charset="-128"/>
              <a:ea typeface="ＭＳ ゴシック" pitchFamily="49" charset="-128"/>
            </a:rPr>
            <a:t>千円となった。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岩手県葛巻町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令和４年度においても、全会計で黒字となったため、連結実質赤字比率は生じていない。</a:t>
          </a:r>
        </a:p>
        <a:p>
          <a:r>
            <a:rPr kumimoji="1" lang="ja-JP" altLang="en-US" sz="1400">
              <a:latin typeface="ＭＳ ゴシック" pitchFamily="49" charset="-128"/>
              <a:ea typeface="ＭＳ ゴシック" pitchFamily="49" charset="-128"/>
            </a:rPr>
            <a:t>　しかし、一般会計から公営企業に対する繰出しの中には、基準外繰出しもあることから、引き続き、公営企業の一層の経営効率化を図り、独立採算による経営に努める必要がある。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6" customWidth="1"/>
    <col min="12" max="12" width="2.21875" style="176" customWidth="1"/>
    <col min="13" max="17" width="2.33203125" style="176" customWidth="1"/>
    <col min="18" max="119" width="2.109375" style="176" customWidth="1"/>
    <col min="120" max="16384" width="0" style="176" hidden="1"/>
  </cols>
  <sheetData>
    <row r="1" spans="1:119" ht="33" customHeight="1" x14ac:dyDescent="0.2">
      <c r="B1" s="415" t="s">
        <v>81</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77"/>
      <c r="DK1" s="177"/>
      <c r="DL1" s="177"/>
      <c r="DM1" s="177"/>
      <c r="DN1" s="177"/>
      <c r="DO1" s="177"/>
    </row>
    <row r="2" spans="1:119" ht="24" thickBot="1" x14ac:dyDescent="0.25">
      <c r="B2" s="178" t="s">
        <v>82</v>
      </c>
      <c r="C2" s="178"/>
      <c r="D2" s="179"/>
    </row>
    <row r="3" spans="1:119" ht="18.75" customHeight="1" thickBot="1" x14ac:dyDescent="0.25">
      <c r="A3" s="177"/>
      <c r="B3" s="416" t="s">
        <v>83</v>
      </c>
      <c r="C3" s="417"/>
      <c r="D3" s="417"/>
      <c r="E3" s="418"/>
      <c r="F3" s="418"/>
      <c r="G3" s="418"/>
      <c r="H3" s="418"/>
      <c r="I3" s="418"/>
      <c r="J3" s="418"/>
      <c r="K3" s="418"/>
      <c r="L3" s="418" t="s">
        <v>84</v>
      </c>
      <c r="M3" s="418"/>
      <c r="N3" s="418"/>
      <c r="O3" s="418"/>
      <c r="P3" s="418"/>
      <c r="Q3" s="418"/>
      <c r="R3" s="425"/>
      <c r="S3" s="425"/>
      <c r="T3" s="425"/>
      <c r="U3" s="425"/>
      <c r="V3" s="426"/>
      <c r="W3" s="400" t="s">
        <v>85</v>
      </c>
      <c r="X3" s="401"/>
      <c r="Y3" s="401"/>
      <c r="Z3" s="401"/>
      <c r="AA3" s="401"/>
      <c r="AB3" s="417"/>
      <c r="AC3" s="425" t="s">
        <v>86</v>
      </c>
      <c r="AD3" s="401"/>
      <c r="AE3" s="401"/>
      <c r="AF3" s="401"/>
      <c r="AG3" s="401"/>
      <c r="AH3" s="401"/>
      <c r="AI3" s="401"/>
      <c r="AJ3" s="401"/>
      <c r="AK3" s="401"/>
      <c r="AL3" s="402"/>
      <c r="AM3" s="400" t="s">
        <v>87</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88</v>
      </c>
      <c r="BO3" s="401"/>
      <c r="BP3" s="401"/>
      <c r="BQ3" s="401"/>
      <c r="BR3" s="401"/>
      <c r="BS3" s="401"/>
      <c r="BT3" s="401"/>
      <c r="BU3" s="402"/>
      <c r="BV3" s="400" t="s">
        <v>89</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90</v>
      </c>
      <c r="CU3" s="401"/>
      <c r="CV3" s="401"/>
      <c r="CW3" s="401"/>
      <c r="CX3" s="401"/>
      <c r="CY3" s="401"/>
      <c r="CZ3" s="401"/>
      <c r="DA3" s="402"/>
      <c r="DB3" s="400" t="s">
        <v>91</v>
      </c>
      <c r="DC3" s="401"/>
      <c r="DD3" s="401"/>
      <c r="DE3" s="401"/>
      <c r="DF3" s="401"/>
      <c r="DG3" s="401"/>
      <c r="DH3" s="401"/>
      <c r="DI3" s="402"/>
    </row>
    <row r="4" spans="1:119" ht="18.75" customHeight="1" x14ac:dyDescent="0.2">
      <c r="A4" s="177"/>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92</v>
      </c>
      <c r="AZ4" s="404"/>
      <c r="BA4" s="404"/>
      <c r="BB4" s="404"/>
      <c r="BC4" s="404"/>
      <c r="BD4" s="404"/>
      <c r="BE4" s="404"/>
      <c r="BF4" s="404"/>
      <c r="BG4" s="404"/>
      <c r="BH4" s="404"/>
      <c r="BI4" s="404"/>
      <c r="BJ4" s="404"/>
      <c r="BK4" s="404"/>
      <c r="BL4" s="404"/>
      <c r="BM4" s="405"/>
      <c r="BN4" s="406">
        <v>10333807</v>
      </c>
      <c r="BO4" s="407"/>
      <c r="BP4" s="407"/>
      <c r="BQ4" s="407"/>
      <c r="BR4" s="407"/>
      <c r="BS4" s="407"/>
      <c r="BT4" s="407"/>
      <c r="BU4" s="408"/>
      <c r="BV4" s="406">
        <v>9250029</v>
      </c>
      <c r="BW4" s="407"/>
      <c r="BX4" s="407"/>
      <c r="BY4" s="407"/>
      <c r="BZ4" s="407"/>
      <c r="CA4" s="407"/>
      <c r="CB4" s="407"/>
      <c r="CC4" s="408"/>
      <c r="CD4" s="409" t="s">
        <v>93</v>
      </c>
      <c r="CE4" s="410"/>
      <c r="CF4" s="410"/>
      <c r="CG4" s="410"/>
      <c r="CH4" s="410"/>
      <c r="CI4" s="410"/>
      <c r="CJ4" s="410"/>
      <c r="CK4" s="410"/>
      <c r="CL4" s="410"/>
      <c r="CM4" s="410"/>
      <c r="CN4" s="410"/>
      <c r="CO4" s="410"/>
      <c r="CP4" s="410"/>
      <c r="CQ4" s="410"/>
      <c r="CR4" s="410"/>
      <c r="CS4" s="411"/>
      <c r="CT4" s="412">
        <v>13.3</v>
      </c>
      <c r="CU4" s="413"/>
      <c r="CV4" s="413"/>
      <c r="CW4" s="413"/>
      <c r="CX4" s="413"/>
      <c r="CY4" s="413"/>
      <c r="CZ4" s="413"/>
      <c r="DA4" s="414"/>
      <c r="DB4" s="412">
        <v>6.5</v>
      </c>
      <c r="DC4" s="413"/>
      <c r="DD4" s="413"/>
      <c r="DE4" s="413"/>
      <c r="DF4" s="413"/>
      <c r="DG4" s="413"/>
      <c r="DH4" s="413"/>
      <c r="DI4" s="414"/>
    </row>
    <row r="5" spans="1:119" ht="18.75" customHeight="1" x14ac:dyDescent="0.2">
      <c r="A5" s="177"/>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94</v>
      </c>
      <c r="AN5" s="473"/>
      <c r="AO5" s="473"/>
      <c r="AP5" s="473"/>
      <c r="AQ5" s="473"/>
      <c r="AR5" s="473"/>
      <c r="AS5" s="473"/>
      <c r="AT5" s="474"/>
      <c r="AU5" s="475" t="s">
        <v>95</v>
      </c>
      <c r="AV5" s="476"/>
      <c r="AW5" s="476"/>
      <c r="AX5" s="476"/>
      <c r="AY5" s="477" t="s">
        <v>96</v>
      </c>
      <c r="AZ5" s="478"/>
      <c r="BA5" s="478"/>
      <c r="BB5" s="478"/>
      <c r="BC5" s="478"/>
      <c r="BD5" s="478"/>
      <c r="BE5" s="478"/>
      <c r="BF5" s="478"/>
      <c r="BG5" s="478"/>
      <c r="BH5" s="478"/>
      <c r="BI5" s="478"/>
      <c r="BJ5" s="478"/>
      <c r="BK5" s="478"/>
      <c r="BL5" s="478"/>
      <c r="BM5" s="479"/>
      <c r="BN5" s="443">
        <v>9409696</v>
      </c>
      <c r="BO5" s="444"/>
      <c r="BP5" s="444"/>
      <c r="BQ5" s="444"/>
      <c r="BR5" s="444"/>
      <c r="BS5" s="444"/>
      <c r="BT5" s="444"/>
      <c r="BU5" s="445"/>
      <c r="BV5" s="443">
        <v>8906108</v>
      </c>
      <c r="BW5" s="444"/>
      <c r="BX5" s="444"/>
      <c r="BY5" s="444"/>
      <c r="BZ5" s="444"/>
      <c r="CA5" s="444"/>
      <c r="CB5" s="444"/>
      <c r="CC5" s="445"/>
      <c r="CD5" s="446" t="s">
        <v>97</v>
      </c>
      <c r="CE5" s="447"/>
      <c r="CF5" s="447"/>
      <c r="CG5" s="447"/>
      <c r="CH5" s="447"/>
      <c r="CI5" s="447"/>
      <c r="CJ5" s="447"/>
      <c r="CK5" s="447"/>
      <c r="CL5" s="447"/>
      <c r="CM5" s="447"/>
      <c r="CN5" s="447"/>
      <c r="CO5" s="447"/>
      <c r="CP5" s="447"/>
      <c r="CQ5" s="447"/>
      <c r="CR5" s="447"/>
      <c r="CS5" s="448"/>
      <c r="CT5" s="440">
        <v>80</v>
      </c>
      <c r="CU5" s="441"/>
      <c r="CV5" s="441"/>
      <c r="CW5" s="441"/>
      <c r="CX5" s="441"/>
      <c r="CY5" s="441"/>
      <c r="CZ5" s="441"/>
      <c r="DA5" s="442"/>
      <c r="DB5" s="440">
        <v>81.400000000000006</v>
      </c>
      <c r="DC5" s="441"/>
      <c r="DD5" s="441"/>
      <c r="DE5" s="441"/>
      <c r="DF5" s="441"/>
      <c r="DG5" s="441"/>
      <c r="DH5" s="441"/>
      <c r="DI5" s="442"/>
    </row>
    <row r="6" spans="1:119" ht="18.75" customHeight="1" x14ac:dyDescent="0.2">
      <c r="A6" s="177"/>
      <c r="B6" s="449" t="s">
        <v>98</v>
      </c>
      <c r="C6" s="450"/>
      <c r="D6" s="450"/>
      <c r="E6" s="451"/>
      <c r="F6" s="451"/>
      <c r="G6" s="451"/>
      <c r="H6" s="451"/>
      <c r="I6" s="451"/>
      <c r="J6" s="451"/>
      <c r="K6" s="451"/>
      <c r="L6" s="451" t="s">
        <v>99</v>
      </c>
      <c r="M6" s="451"/>
      <c r="N6" s="451"/>
      <c r="O6" s="451"/>
      <c r="P6" s="451"/>
      <c r="Q6" s="451"/>
      <c r="R6" s="455"/>
      <c r="S6" s="455"/>
      <c r="T6" s="455"/>
      <c r="U6" s="455"/>
      <c r="V6" s="456"/>
      <c r="W6" s="459" t="s">
        <v>100</v>
      </c>
      <c r="X6" s="460"/>
      <c r="Y6" s="460"/>
      <c r="Z6" s="460"/>
      <c r="AA6" s="460"/>
      <c r="AB6" s="450"/>
      <c r="AC6" s="463" t="s">
        <v>101</v>
      </c>
      <c r="AD6" s="464"/>
      <c r="AE6" s="464"/>
      <c r="AF6" s="464"/>
      <c r="AG6" s="464"/>
      <c r="AH6" s="464"/>
      <c r="AI6" s="464"/>
      <c r="AJ6" s="464"/>
      <c r="AK6" s="464"/>
      <c r="AL6" s="465"/>
      <c r="AM6" s="472" t="s">
        <v>102</v>
      </c>
      <c r="AN6" s="473"/>
      <c r="AO6" s="473"/>
      <c r="AP6" s="473"/>
      <c r="AQ6" s="473"/>
      <c r="AR6" s="473"/>
      <c r="AS6" s="473"/>
      <c r="AT6" s="474"/>
      <c r="AU6" s="475" t="s">
        <v>95</v>
      </c>
      <c r="AV6" s="476"/>
      <c r="AW6" s="476"/>
      <c r="AX6" s="476"/>
      <c r="AY6" s="477" t="s">
        <v>103</v>
      </c>
      <c r="AZ6" s="478"/>
      <c r="BA6" s="478"/>
      <c r="BB6" s="478"/>
      <c r="BC6" s="478"/>
      <c r="BD6" s="478"/>
      <c r="BE6" s="478"/>
      <c r="BF6" s="478"/>
      <c r="BG6" s="478"/>
      <c r="BH6" s="478"/>
      <c r="BI6" s="478"/>
      <c r="BJ6" s="478"/>
      <c r="BK6" s="478"/>
      <c r="BL6" s="478"/>
      <c r="BM6" s="479"/>
      <c r="BN6" s="443">
        <v>924111</v>
      </c>
      <c r="BO6" s="444"/>
      <c r="BP6" s="444"/>
      <c r="BQ6" s="444"/>
      <c r="BR6" s="444"/>
      <c r="BS6" s="444"/>
      <c r="BT6" s="444"/>
      <c r="BU6" s="445"/>
      <c r="BV6" s="443">
        <v>343921</v>
      </c>
      <c r="BW6" s="444"/>
      <c r="BX6" s="444"/>
      <c r="BY6" s="444"/>
      <c r="BZ6" s="444"/>
      <c r="CA6" s="444"/>
      <c r="CB6" s="444"/>
      <c r="CC6" s="445"/>
      <c r="CD6" s="446" t="s">
        <v>104</v>
      </c>
      <c r="CE6" s="447"/>
      <c r="CF6" s="447"/>
      <c r="CG6" s="447"/>
      <c r="CH6" s="447"/>
      <c r="CI6" s="447"/>
      <c r="CJ6" s="447"/>
      <c r="CK6" s="447"/>
      <c r="CL6" s="447"/>
      <c r="CM6" s="447"/>
      <c r="CN6" s="447"/>
      <c r="CO6" s="447"/>
      <c r="CP6" s="447"/>
      <c r="CQ6" s="447"/>
      <c r="CR6" s="447"/>
      <c r="CS6" s="448"/>
      <c r="CT6" s="480">
        <v>80.599999999999994</v>
      </c>
      <c r="CU6" s="481"/>
      <c r="CV6" s="481"/>
      <c r="CW6" s="481"/>
      <c r="CX6" s="481"/>
      <c r="CY6" s="481"/>
      <c r="CZ6" s="481"/>
      <c r="DA6" s="482"/>
      <c r="DB6" s="480">
        <v>83.2</v>
      </c>
      <c r="DC6" s="481"/>
      <c r="DD6" s="481"/>
      <c r="DE6" s="481"/>
      <c r="DF6" s="481"/>
      <c r="DG6" s="481"/>
      <c r="DH6" s="481"/>
      <c r="DI6" s="482"/>
    </row>
    <row r="7" spans="1:119" ht="18.75" customHeight="1" x14ac:dyDescent="0.2">
      <c r="A7" s="177"/>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105</v>
      </c>
      <c r="AN7" s="473"/>
      <c r="AO7" s="473"/>
      <c r="AP7" s="473"/>
      <c r="AQ7" s="473"/>
      <c r="AR7" s="473"/>
      <c r="AS7" s="473"/>
      <c r="AT7" s="474"/>
      <c r="AU7" s="475" t="s">
        <v>95</v>
      </c>
      <c r="AV7" s="476"/>
      <c r="AW7" s="476"/>
      <c r="AX7" s="476"/>
      <c r="AY7" s="477" t="s">
        <v>106</v>
      </c>
      <c r="AZ7" s="478"/>
      <c r="BA7" s="478"/>
      <c r="BB7" s="478"/>
      <c r="BC7" s="478"/>
      <c r="BD7" s="478"/>
      <c r="BE7" s="478"/>
      <c r="BF7" s="478"/>
      <c r="BG7" s="478"/>
      <c r="BH7" s="478"/>
      <c r="BI7" s="478"/>
      <c r="BJ7" s="478"/>
      <c r="BK7" s="478"/>
      <c r="BL7" s="478"/>
      <c r="BM7" s="479"/>
      <c r="BN7" s="443">
        <v>359304</v>
      </c>
      <c r="BO7" s="444"/>
      <c r="BP7" s="444"/>
      <c r="BQ7" s="444"/>
      <c r="BR7" s="444"/>
      <c r="BS7" s="444"/>
      <c r="BT7" s="444"/>
      <c r="BU7" s="445"/>
      <c r="BV7" s="443">
        <v>63333</v>
      </c>
      <c r="BW7" s="444"/>
      <c r="BX7" s="444"/>
      <c r="BY7" s="444"/>
      <c r="BZ7" s="444"/>
      <c r="CA7" s="444"/>
      <c r="CB7" s="444"/>
      <c r="CC7" s="445"/>
      <c r="CD7" s="446" t="s">
        <v>107</v>
      </c>
      <c r="CE7" s="447"/>
      <c r="CF7" s="447"/>
      <c r="CG7" s="447"/>
      <c r="CH7" s="447"/>
      <c r="CI7" s="447"/>
      <c r="CJ7" s="447"/>
      <c r="CK7" s="447"/>
      <c r="CL7" s="447"/>
      <c r="CM7" s="447"/>
      <c r="CN7" s="447"/>
      <c r="CO7" s="447"/>
      <c r="CP7" s="447"/>
      <c r="CQ7" s="447"/>
      <c r="CR7" s="447"/>
      <c r="CS7" s="448"/>
      <c r="CT7" s="443">
        <v>4248109</v>
      </c>
      <c r="CU7" s="444"/>
      <c r="CV7" s="444"/>
      <c r="CW7" s="444"/>
      <c r="CX7" s="444"/>
      <c r="CY7" s="444"/>
      <c r="CZ7" s="444"/>
      <c r="DA7" s="445"/>
      <c r="DB7" s="443">
        <v>4334386</v>
      </c>
      <c r="DC7" s="444"/>
      <c r="DD7" s="444"/>
      <c r="DE7" s="444"/>
      <c r="DF7" s="444"/>
      <c r="DG7" s="444"/>
      <c r="DH7" s="444"/>
      <c r="DI7" s="445"/>
    </row>
    <row r="8" spans="1:119" ht="18.75" customHeight="1" thickBot="1" x14ac:dyDescent="0.25">
      <c r="A8" s="177"/>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108</v>
      </c>
      <c r="AN8" s="473"/>
      <c r="AO8" s="473"/>
      <c r="AP8" s="473"/>
      <c r="AQ8" s="473"/>
      <c r="AR8" s="473"/>
      <c r="AS8" s="473"/>
      <c r="AT8" s="474"/>
      <c r="AU8" s="475" t="s">
        <v>95</v>
      </c>
      <c r="AV8" s="476"/>
      <c r="AW8" s="476"/>
      <c r="AX8" s="476"/>
      <c r="AY8" s="477" t="s">
        <v>109</v>
      </c>
      <c r="AZ8" s="478"/>
      <c r="BA8" s="478"/>
      <c r="BB8" s="478"/>
      <c r="BC8" s="478"/>
      <c r="BD8" s="478"/>
      <c r="BE8" s="478"/>
      <c r="BF8" s="478"/>
      <c r="BG8" s="478"/>
      <c r="BH8" s="478"/>
      <c r="BI8" s="478"/>
      <c r="BJ8" s="478"/>
      <c r="BK8" s="478"/>
      <c r="BL8" s="478"/>
      <c r="BM8" s="479"/>
      <c r="BN8" s="443">
        <v>564807</v>
      </c>
      <c r="BO8" s="444"/>
      <c r="BP8" s="444"/>
      <c r="BQ8" s="444"/>
      <c r="BR8" s="444"/>
      <c r="BS8" s="444"/>
      <c r="BT8" s="444"/>
      <c r="BU8" s="445"/>
      <c r="BV8" s="443">
        <v>280588</v>
      </c>
      <c r="BW8" s="444"/>
      <c r="BX8" s="444"/>
      <c r="BY8" s="444"/>
      <c r="BZ8" s="444"/>
      <c r="CA8" s="444"/>
      <c r="CB8" s="444"/>
      <c r="CC8" s="445"/>
      <c r="CD8" s="446" t="s">
        <v>110</v>
      </c>
      <c r="CE8" s="447"/>
      <c r="CF8" s="447"/>
      <c r="CG8" s="447"/>
      <c r="CH8" s="447"/>
      <c r="CI8" s="447"/>
      <c r="CJ8" s="447"/>
      <c r="CK8" s="447"/>
      <c r="CL8" s="447"/>
      <c r="CM8" s="447"/>
      <c r="CN8" s="447"/>
      <c r="CO8" s="447"/>
      <c r="CP8" s="447"/>
      <c r="CQ8" s="447"/>
      <c r="CR8" s="447"/>
      <c r="CS8" s="448"/>
      <c r="CT8" s="483">
        <v>0.17</v>
      </c>
      <c r="CU8" s="484"/>
      <c r="CV8" s="484"/>
      <c r="CW8" s="484"/>
      <c r="CX8" s="484"/>
      <c r="CY8" s="484"/>
      <c r="CZ8" s="484"/>
      <c r="DA8" s="485"/>
      <c r="DB8" s="483">
        <v>0.17</v>
      </c>
      <c r="DC8" s="484"/>
      <c r="DD8" s="484"/>
      <c r="DE8" s="484"/>
      <c r="DF8" s="484"/>
      <c r="DG8" s="484"/>
      <c r="DH8" s="484"/>
      <c r="DI8" s="485"/>
    </row>
    <row r="9" spans="1:119" ht="18.75" customHeight="1" thickBot="1" x14ac:dyDescent="0.25">
      <c r="A9" s="177"/>
      <c r="B9" s="437" t="s">
        <v>111</v>
      </c>
      <c r="C9" s="438"/>
      <c r="D9" s="438"/>
      <c r="E9" s="438"/>
      <c r="F9" s="438"/>
      <c r="G9" s="438"/>
      <c r="H9" s="438"/>
      <c r="I9" s="438"/>
      <c r="J9" s="438"/>
      <c r="K9" s="486"/>
      <c r="L9" s="487" t="s">
        <v>112</v>
      </c>
      <c r="M9" s="488"/>
      <c r="N9" s="488"/>
      <c r="O9" s="488"/>
      <c r="P9" s="488"/>
      <c r="Q9" s="489"/>
      <c r="R9" s="490">
        <v>5634</v>
      </c>
      <c r="S9" s="491"/>
      <c r="T9" s="491"/>
      <c r="U9" s="491"/>
      <c r="V9" s="492"/>
      <c r="W9" s="400" t="s">
        <v>113</v>
      </c>
      <c r="X9" s="401"/>
      <c r="Y9" s="401"/>
      <c r="Z9" s="401"/>
      <c r="AA9" s="401"/>
      <c r="AB9" s="401"/>
      <c r="AC9" s="401"/>
      <c r="AD9" s="401"/>
      <c r="AE9" s="401"/>
      <c r="AF9" s="401"/>
      <c r="AG9" s="401"/>
      <c r="AH9" s="401"/>
      <c r="AI9" s="401"/>
      <c r="AJ9" s="401"/>
      <c r="AK9" s="401"/>
      <c r="AL9" s="402"/>
      <c r="AM9" s="472" t="s">
        <v>114</v>
      </c>
      <c r="AN9" s="473"/>
      <c r="AO9" s="473"/>
      <c r="AP9" s="473"/>
      <c r="AQ9" s="473"/>
      <c r="AR9" s="473"/>
      <c r="AS9" s="473"/>
      <c r="AT9" s="474"/>
      <c r="AU9" s="475" t="s">
        <v>95</v>
      </c>
      <c r="AV9" s="476"/>
      <c r="AW9" s="476"/>
      <c r="AX9" s="476"/>
      <c r="AY9" s="477" t="s">
        <v>115</v>
      </c>
      <c r="AZ9" s="478"/>
      <c r="BA9" s="478"/>
      <c r="BB9" s="478"/>
      <c r="BC9" s="478"/>
      <c r="BD9" s="478"/>
      <c r="BE9" s="478"/>
      <c r="BF9" s="478"/>
      <c r="BG9" s="478"/>
      <c r="BH9" s="478"/>
      <c r="BI9" s="478"/>
      <c r="BJ9" s="478"/>
      <c r="BK9" s="478"/>
      <c r="BL9" s="478"/>
      <c r="BM9" s="479"/>
      <c r="BN9" s="443">
        <v>284219</v>
      </c>
      <c r="BO9" s="444"/>
      <c r="BP9" s="444"/>
      <c r="BQ9" s="444"/>
      <c r="BR9" s="444"/>
      <c r="BS9" s="444"/>
      <c r="BT9" s="444"/>
      <c r="BU9" s="445"/>
      <c r="BV9" s="443">
        <v>-296760</v>
      </c>
      <c r="BW9" s="444"/>
      <c r="BX9" s="444"/>
      <c r="BY9" s="444"/>
      <c r="BZ9" s="444"/>
      <c r="CA9" s="444"/>
      <c r="CB9" s="444"/>
      <c r="CC9" s="445"/>
      <c r="CD9" s="446" t="s">
        <v>116</v>
      </c>
      <c r="CE9" s="447"/>
      <c r="CF9" s="447"/>
      <c r="CG9" s="447"/>
      <c r="CH9" s="447"/>
      <c r="CI9" s="447"/>
      <c r="CJ9" s="447"/>
      <c r="CK9" s="447"/>
      <c r="CL9" s="447"/>
      <c r="CM9" s="447"/>
      <c r="CN9" s="447"/>
      <c r="CO9" s="447"/>
      <c r="CP9" s="447"/>
      <c r="CQ9" s="447"/>
      <c r="CR9" s="447"/>
      <c r="CS9" s="448"/>
      <c r="CT9" s="440">
        <v>17.399999999999999</v>
      </c>
      <c r="CU9" s="441"/>
      <c r="CV9" s="441"/>
      <c r="CW9" s="441"/>
      <c r="CX9" s="441"/>
      <c r="CY9" s="441"/>
      <c r="CZ9" s="441"/>
      <c r="DA9" s="442"/>
      <c r="DB9" s="440">
        <v>17</v>
      </c>
      <c r="DC9" s="441"/>
      <c r="DD9" s="441"/>
      <c r="DE9" s="441"/>
      <c r="DF9" s="441"/>
      <c r="DG9" s="441"/>
      <c r="DH9" s="441"/>
      <c r="DI9" s="442"/>
    </row>
    <row r="10" spans="1:119" ht="18.75" customHeight="1" thickBot="1" x14ac:dyDescent="0.25">
      <c r="A10" s="177"/>
      <c r="B10" s="437"/>
      <c r="C10" s="438"/>
      <c r="D10" s="438"/>
      <c r="E10" s="438"/>
      <c r="F10" s="438"/>
      <c r="G10" s="438"/>
      <c r="H10" s="438"/>
      <c r="I10" s="438"/>
      <c r="J10" s="438"/>
      <c r="K10" s="486"/>
      <c r="L10" s="493" t="s">
        <v>117</v>
      </c>
      <c r="M10" s="473"/>
      <c r="N10" s="473"/>
      <c r="O10" s="473"/>
      <c r="P10" s="473"/>
      <c r="Q10" s="474"/>
      <c r="R10" s="494">
        <v>6344</v>
      </c>
      <c r="S10" s="495"/>
      <c r="T10" s="495"/>
      <c r="U10" s="495"/>
      <c r="V10" s="496"/>
      <c r="W10" s="431"/>
      <c r="X10" s="432"/>
      <c r="Y10" s="432"/>
      <c r="Z10" s="432"/>
      <c r="AA10" s="432"/>
      <c r="AB10" s="432"/>
      <c r="AC10" s="432"/>
      <c r="AD10" s="432"/>
      <c r="AE10" s="432"/>
      <c r="AF10" s="432"/>
      <c r="AG10" s="432"/>
      <c r="AH10" s="432"/>
      <c r="AI10" s="432"/>
      <c r="AJ10" s="432"/>
      <c r="AK10" s="432"/>
      <c r="AL10" s="435"/>
      <c r="AM10" s="472" t="s">
        <v>118</v>
      </c>
      <c r="AN10" s="473"/>
      <c r="AO10" s="473"/>
      <c r="AP10" s="473"/>
      <c r="AQ10" s="473"/>
      <c r="AR10" s="473"/>
      <c r="AS10" s="473"/>
      <c r="AT10" s="474"/>
      <c r="AU10" s="475" t="s">
        <v>119</v>
      </c>
      <c r="AV10" s="476"/>
      <c r="AW10" s="476"/>
      <c r="AX10" s="476"/>
      <c r="AY10" s="477" t="s">
        <v>120</v>
      </c>
      <c r="AZ10" s="478"/>
      <c r="BA10" s="478"/>
      <c r="BB10" s="478"/>
      <c r="BC10" s="478"/>
      <c r="BD10" s="478"/>
      <c r="BE10" s="478"/>
      <c r="BF10" s="478"/>
      <c r="BG10" s="478"/>
      <c r="BH10" s="478"/>
      <c r="BI10" s="478"/>
      <c r="BJ10" s="478"/>
      <c r="BK10" s="478"/>
      <c r="BL10" s="478"/>
      <c r="BM10" s="479"/>
      <c r="BN10" s="443">
        <v>150008</v>
      </c>
      <c r="BO10" s="444"/>
      <c r="BP10" s="444"/>
      <c r="BQ10" s="444"/>
      <c r="BR10" s="444"/>
      <c r="BS10" s="444"/>
      <c r="BT10" s="444"/>
      <c r="BU10" s="445"/>
      <c r="BV10" s="443">
        <v>8</v>
      </c>
      <c r="BW10" s="444"/>
      <c r="BX10" s="444"/>
      <c r="BY10" s="444"/>
      <c r="BZ10" s="444"/>
      <c r="CA10" s="444"/>
      <c r="CB10" s="444"/>
      <c r="CC10" s="445"/>
      <c r="CD10" s="180" t="s">
        <v>121</v>
      </c>
      <c r="CE10" s="181"/>
      <c r="CF10" s="181"/>
      <c r="CG10" s="181"/>
      <c r="CH10" s="181"/>
      <c r="CI10" s="181"/>
      <c r="CJ10" s="181"/>
      <c r="CK10" s="181"/>
      <c r="CL10" s="181"/>
      <c r="CM10" s="181"/>
      <c r="CN10" s="181"/>
      <c r="CO10" s="181"/>
      <c r="CP10" s="181"/>
      <c r="CQ10" s="181"/>
      <c r="CR10" s="181"/>
      <c r="CS10" s="182"/>
      <c r="CT10" s="183"/>
      <c r="CU10" s="184"/>
      <c r="CV10" s="184"/>
      <c r="CW10" s="184"/>
      <c r="CX10" s="184"/>
      <c r="CY10" s="184"/>
      <c r="CZ10" s="184"/>
      <c r="DA10" s="185"/>
      <c r="DB10" s="183"/>
      <c r="DC10" s="184"/>
      <c r="DD10" s="184"/>
      <c r="DE10" s="184"/>
      <c r="DF10" s="184"/>
      <c r="DG10" s="184"/>
      <c r="DH10" s="184"/>
      <c r="DI10" s="185"/>
    </row>
    <row r="11" spans="1:119" ht="18.75" customHeight="1" thickBot="1" x14ac:dyDescent="0.25">
      <c r="A11" s="177"/>
      <c r="B11" s="437"/>
      <c r="C11" s="438"/>
      <c r="D11" s="438"/>
      <c r="E11" s="438"/>
      <c r="F11" s="438"/>
      <c r="G11" s="438"/>
      <c r="H11" s="438"/>
      <c r="I11" s="438"/>
      <c r="J11" s="438"/>
      <c r="K11" s="486"/>
      <c r="L11" s="497" t="s">
        <v>122</v>
      </c>
      <c r="M11" s="498"/>
      <c r="N11" s="498"/>
      <c r="O11" s="498"/>
      <c r="P11" s="498"/>
      <c r="Q11" s="499"/>
      <c r="R11" s="500" t="s">
        <v>123</v>
      </c>
      <c r="S11" s="501"/>
      <c r="T11" s="501"/>
      <c r="U11" s="501"/>
      <c r="V11" s="502"/>
      <c r="W11" s="431"/>
      <c r="X11" s="432"/>
      <c r="Y11" s="432"/>
      <c r="Z11" s="432"/>
      <c r="AA11" s="432"/>
      <c r="AB11" s="432"/>
      <c r="AC11" s="432"/>
      <c r="AD11" s="432"/>
      <c r="AE11" s="432"/>
      <c r="AF11" s="432"/>
      <c r="AG11" s="432"/>
      <c r="AH11" s="432"/>
      <c r="AI11" s="432"/>
      <c r="AJ11" s="432"/>
      <c r="AK11" s="432"/>
      <c r="AL11" s="435"/>
      <c r="AM11" s="472" t="s">
        <v>124</v>
      </c>
      <c r="AN11" s="473"/>
      <c r="AO11" s="473"/>
      <c r="AP11" s="473"/>
      <c r="AQ11" s="473"/>
      <c r="AR11" s="473"/>
      <c r="AS11" s="473"/>
      <c r="AT11" s="474"/>
      <c r="AU11" s="475" t="s">
        <v>119</v>
      </c>
      <c r="AV11" s="476"/>
      <c r="AW11" s="476"/>
      <c r="AX11" s="476"/>
      <c r="AY11" s="477" t="s">
        <v>125</v>
      </c>
      <c r="AZ11" s="478"/>
      <c r="BA11" s="478"/>
      <c r="BB11" s="478"/>
      <c r="BC11" s="478"/>
      <c r="BD11" s="478"/>
      <c r="BE11" s="478"/>
      <c r="BF11" s="478"/>
      <c r="BG11" s="478"/>
      <c r="BH11" s="478"/>
      <c r="BI11" s="478"/>
      <c r="BJ11" s="478"/>
      <c r="BK11" s="478"/>
      <c r="BL11" s="478"/>
      <c r="BM11" s="479"/>
      <c r="BN11" s="443">
        <v>346446</v>
      </c>
      <c r="BO11" s="444"/>
      <c r="BP11" s="444"/>
      <c r="BQ11" s="444"/>
      <c r="BR11" s="444"/>
      <c r="BS11" s="444"/>
      <c r="BT11" s="444"/>
      <c r="BU11" s="445"/>
      <c r="BV11" s="443">
        <v>267446</v>
      </c>
      <c r="BW11" s="444"/>
      <c r="BX11" s="444"/>
      <c r="BY11" s="444"/>
      <c r="BZ11" s="444"/>
      <c r="CA11" s="444"/>
      <c r="CB11" s="444"/>
      <c r="CC11" s="445"/>
      <c r="CD11" s="446" t="s">
        <v>126</v>
      </c>
      <c r="CE11" s="447"/>
      <c r="CF11" s="447"/>
      <c r="CG11" s="447"/>
      <c r="CH11" s="447"/>
      <c r="CI11" s="447"/>
      <c r="CJ11" s="447"/>
      <c r="CK11" s="447"/>
      <c r="CL11" s="447"/>
      <c r="CM11" s="447"/>
      <c r="CN11" s="447"/>
      <c r="CO11" s="447"/>
      <c r="CP11" s="447"/>
      <c r="CQ11" s="447"/>
      <c r="CR11" s="447"/>
      <c r="CS11" s="448"/>
      <c r="CT11" s="483" t="s">
        <v>127</v>
      </c>
      <c r="CU11" s="484"/>
      <c r="CV11" s="484"/>
      <c r="CW11" s="484"/>
      <c r="CX11" s="484"/>
      <c r="CY11" s="484"/>
      <c r="CZ11" s="484"/>
      <c r="DA11" s="485"/>
      <c r="DB11" s="483" t="s">
        <v>127</v>
      </c>
      <c r="DC11" s="484"/>
      <c r="DD11" s="484"/>
      <c r="DE11" s="484"/>
      <c r="DF11" s="484"/>
      <c r="DG11" s="484"/>
      <c r="DH11" s="484"/>
      <c r="DI11" s="485"/>
    </row>
    <row r="12" spans="1:119" ht="18.75" customHeight="1" x14ac:dyDescent="0.2">
      <c r="A12" s="177"/>
      <c r="B12" s="503" t="s">
        <v>128</v>
      </c>
      <c r="C12" s="504"/>
      <c r="D12" s="504"/>
      <c r="E12" s="504"/>
      <c r="F12" s="504"/>
      <c r="G12" s="504"/>
      <c r="H12" s="504"/>
      <c r="I12" s="504"/>
      <c r="J12" s="504"/>
      <c r="K12" s="505"/>
      <c r="L12" s="512" t="s">
        <v>129</v>
      </c>
      <c r="M12" s="513"/>
      <c r="N12" s="513"/>
      <c r="O12" s="513"/>
      <c r="P12" s="513"/>
      <c r="Q12" s="514"/>
      <c r="R12" s="515">
        <v>5607</v>
      </c>
      <c r="S12" s="516"/>
      <c r="T12" s="516"/>
      <c r="U12" s="516"/>
      <c r="V12" s="517"/>
      <c r="W12" s="518" t="s">
        <v>1</v>
      </c>
      <c r="X12" s="476"/>
      <c r="Y12" s="476"/>
      <c r="Z12" s="476"/>
      <c r="AA12" s="476"/>
      <c r="AB12" s="519"/>
      <c r="AC12" s="520" t="s">
        <v>130</v>
      </c>
      <c r="AD12" s="521"/>
      <c r="AE12" s="521"/>
      <c r="AF12" s="521"/>
      <c r="AG12" s="522"/>
      <c r="AH12" s="520" t="s">
        <v>131</v>
      </c>
      <c r="AI12" s="521"/>
      <c r="AJ12" s="521"/>
      <c r="AK12" s="521"/>
      <c r="AL12" s="523"/>
      <c r="AM12" s="472" t="s">
        <v>132</v>
      </c>
      <c r="AN12" s="473"/>
      <c r="AO12" s="473"/>
      <c r="AP12" s="473"/>
      <c r="AQ12" s="473"/>
      <c r="AR12" s="473"/>
      <c r="AS12" s="473"/>
      <c r="AT12" s="474"/>
      <c r="AU12" s="475" t="s">
        <v>133</v>
      </c>
      <c r="AV12" s="476"/>
      <c r="AW12" s="476"/>
      <c r="AX12" s="476"/>
      <c r="AY12" s="477" t="s">
        <v>134</v>
      </c>
      <c r="AZ12" s="478"/>
      <c r="BA12" s="478"/>
      <c r="BB12" s="478"/>
      <c r="BC12" s="478"/>
      <c r="BD12" s="478"/>
      <c r="BE12" s="478"/>
      <c r="BF12" s="478"/>
      <c r="BG12" s="478"/>
      <c r="BH12" s="478"/>
      <c r="BI12" s="478"/>
      <c r="BJ12" s="478"/>
      <c r="BK12" s="478"/>
      <c r="BL12" s="478"/>
      <c r="BM12" s="479"/>
      <c r="BN12" s="443">
        <v>180700</v>
      </c>
      <c r="BO12" s="444"/>
      <c r="BP12" s="444"/>
      <c r="BQ12" s="444"/>
      <c r="BR12" s="444"/>
      <c r="BS12" s="444"/>
      <c r="BT12" s="444"/>
      <c r="BU12" s="445"/>
      <c r="BV12" s="443">
        <v>0</v>
      </c>
      <c r="BW12" s="444"/>
      <c r="BX12" s="444"/>
      <c r="BY12" s="444"/>
      <c r="BZ12" s="444"/>
      <c r="CA12" s="444"/>
      <c r="CB12" s="444"/>
      <c r="CC12" s="445"/>
      <c r="CD12" s="446" t="s">
        <v>135</v>
      </c>
      <c r="CE12" s="447"/>
      <c r="CF12" s="447"/>
      <c r="CG12" s="447"/>
      <c r="CH12" s="447"/>
      <c r="CI12" s="447"/>
      <c r="CJ12" s="447"/>
      <c r="CK12" s="447"/>
      <c r="CL12" s="447"/>
      <c r="CM12" s="447"/>
      <c r="CN12" s="447"/>
      <c r="CO12" s="447"/>
      <c r="CP12" s="447"/>
      <c r="CQ12" s="447"/>
      <c r="CR12" s="447"/>
      <c r="CS12" s="448"/>
      <c r="CT12" s="483" t="s">
        <v>127</v>
      </c>
      <c r="CU12" s="484"/>
      <c r="CV12" s="484"/>
      <c r="CW12" s="484"/>
      <c r="CX12" s="484"/>
      <c r="CY12" s="484"/>
      <c r="CZ12" s="484"/>
      <c r="DA12" s="485"/>
      <c r="DB12" s="483" t="s">
        <v>136</v>
      </c>
      <c r="DC12" s="484"/>
      <c r="DD12" s="484"/>
      <c r="DE12" s="484"/>
      <c r="DF12" s="484"/>
      <c r="DG12" s="484"/>
      <c r="DH12" s="484"/>
      <c r="DI12" s="485"/>
    </row>
    <row r="13" spans="1:119" ht="18.75" customHeight="1" x14ac:dyDescent="0.2">
      <c r="A13" s="177"/>
      <c r="B13" s="506"/>
      <c r="C13" s="507"/>
      <c r="D13" s="507"/>
      <c r="E13" s="507"/>
      <c r="F13" s="507"/>
      <c r="G13" s="507"/>
      <c r="H13" s="507"/>
      <c r="I13" s="507"/>
      <c r="J13" s="507"/>
      <c r="K13" s="508"/>
      <c r="L13" s="186"/>
      <c r="M13" s="534" t="s">
        <v>137</v>
      </c>
      <c r="N13" s="535"/>
      <c r="O13" s="535"/>
      <c r="P13" s="535"/>
      <c r="Q13" s="536"/>
      <c r="R13" s="527">
        <v>5580</v>
      </c>
      <c r="S13" s="528"/>
      <c r="T13" s="528"/>
      <c r="U13" s="528"/>
      <c r="V13" s="529"/>
      <c r="W13" s="459" t="s">
        <v>138</v>
      </c>
      <c r="X13" s="460"/>
      <c r="Y13" s="460"/>
      <c r="Z13" s="460"/>
      <c r="AA13" s="460"/>
      <c r="AB13" s="450"/>
      <c r="AC13" s="494">
        <v>729</v>
      </c>
      <c r="AD13" s="495"/>
      <c r="AE13" s="495"/>
      <c r="AF13" s="495"/>
      <c r="AG13" s="537"/>
      <c r="AH13" s="494">
        <v>855</v>
      </c>
      <c r="AI13" s="495"/>
      <c r="AJ13" s="495"/>
      <c r="AK13" s="495"/>
      <c r="AL13" s="496"/>
      <c r="AM13" s="472" t="s">
        <v>139</v>
      </c>
      <c r="AN13" s="473"/>
      <c r="AO13" s="473"/>
      <c r="AP13" s="473"/>
      <c r="AQ13" s="473"/>
      <c r="AR13" s="473"/>
      <c r="AS13" s="473"/>
      <c r="AT13" s="474"/>
      <c r="AU13" s="475" t="s">
        <v>119</v>
      </c>
      <c r="AV13" s="476"/>
      <c r="AW13" s="476"/>
      <c r="AX13" s="476"/>
      <c r="AY13" s="477" t="s">
        <v>140</v>
      </c>
      <c r="AZ13" s="478"/>
      <c r="BA13" s="478"/>
      <c r="BB13" s="478"/>
      <c r="BC13" s="478"/>
      <c r="BD13" s="478"/>
      <c r="BE13" s="478"/>
      <c r="BF13" s="478"/>
      <c r="BG13" s="478"/>
      <c r="BH13" s="478"/>
      <c r="BI13" s="478"/>
      <c r="BJ13" s="478"/>
      <c r="BK13" s="478"/>
      <c r="BL13" s="478"/>
      <c r="BM13" s="479"/>
      <c r="BN13" s="443">
        <v>599973</v>
      </c>
      <c r="BO13" s="444"/>
      <c r="BP13" s="444"/>
      <c r="BQ13" s="444"/>
      <c r="BR13" s="444"/>
      <c r="BS13" s="444"/>
      <c r="BT13" s="444"/>
      <c r="BU13" s="445"/>
      <c r="BV13" s="443">
        <v>-29306</v>
      </c>
      <c r="BW13" s="444"/>
      <c r="BX13" s="444"/>
      <c r="BY13" s="444"/>
      <c r="BZ13" s="444"/>
      <c r="CA13" s="444"/>
      <c r="CB13" s="444"/>
      <c r="CC13" s="445"/>
      <c r="CD13" s="446" t="s">
        <v>141</v>
      </c>
      <c r="CE13" s="447"/>
      <c r="CF13" s="447"/>
      <c r="CG13" s="447"/>
      <c r="CH13" s="447"/>
      <c r="CI13" s="447"/>
      <c r="CJ13" s="447"/>
      <c r="CK13" s="447"/>
      <c r="CL13" s="447"/>
      <c r="CM13" s="447"/>
      <c r="CN13" s="447"/>
      <c r="CO13" s="447"/>
      <c r="CP13" s="447"/>
      <c r="CQ13" s="447"/>
      <c r="CR13" s="447"/>
      <c r="CS13" s="448"/>
      <c r="CT13" s="440">
        <v>7.9</v>
      </c>
      <c r="CU13" s="441"/>
      <c r="CV13" s="441"/>
      <c r="CW13" s="441"/>
      <c r="CX13" s="441"/>
      <c r="CY13" s="441"/>
      <c r="CZ13" s="441"/>
      <c r="DA13" s="442"/>
      <c r="DB13" s="440">
        <v>8.3000000000000007</v>
      </c>
      <c r="DC13" s="441"/>
      <c r="DD13" s="441"/>
      <c r="DE13" s="441"/>
      <c r="DF13" s="441"/>
      <c r="DG13" s="441"/>
      <c r="DH13" s="441"/>
      <c r="DI13" s="442"/>
    </row>
    <row r="14" spans="1:119" ht="18.75" customHeight="1" thickBot="1" x14ac:dyDescent="0.25">
      <c r="A14" s="177"/>
      <c r="B14" s="506"/>
      <c r="C14" s="507"/>
      <c r="D14" s="507"/>
      <c r="E14" s="507"/>
      <c r="F14" s="507"/>
      <c r="G14" s="507"/>
      <c r="H14" s="507"/>
      <c r="I14" s="507"/>
      <c r="J14" s="507"/>
      <c r="K14" s="508"/>
      <c r="L14" s="524" t="s">
        <v>142</v>
      </c>
      <c r="M14" s="525"/>
      <c r="N14" s="525"/>
      <c r="O14" s="525"/>
      <c r="P14" s="525"/>
      <c r="Q14" s="526"/>
      <c r="R14" s="527">
        <v>5745</v>
      </c>
      <c r="S14" s="528"/>
      <c r="T14" s="528"/>
      <c r="U14" s="528"/>
      <c r="V14" s="529"/>
      <c r="W14" s="433"/>
      <c r="X14" s="434"/>
      <c r="Y14" s="434"/>
      <c r="Z14" s="434"/>
      <c r="AA14" s="434"/>
      <c r="AB14" s="423"/>
      <c r="AC14" s="530">
        <v>27.2</v>
      </c>
      <c r="AD14" s="531"/>
      <c r="AE14" s="531"/>
      <c r="AF14" s="531"/>
      <c r="AG14" s="532"/>
      <c r="AH14" s="530">
        <v>28.5</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143</v>
      </c>
      <c r="CE14" s="539"/>
      <c r="CF14" s="539"/>
      <c r="CG14" s="539"/>
      <c r="CH14" s="539"/>
      <c r="CI14" s="539"/>
      <c r="CJ14" s="539"/>
      <c r="CK14" s="539"/>
      <c r="CL14" s="539"/>
      <c r="CM14" s="539"/>
      <c r="CN14" s="539"/>
      <c r="CO14" s="539"/>
      <c r="CP14" s="539"/>
      <c r="CQ14" s="539"/>
      <c r="CR14" s="539"/>
      <c r="CS14" s="540"/>
      <c r="CT14" s="541">
        <v>12.8</v>
      </c>
      <c r="CU14" s="542"/>
      <c r="CV14" s="542"/>
      <c r="CW14" s="542"/>
      <c r="CX14" s="542"/>
      <c r="CY14" s="542"/>
      <c r="CZ14" s="542"/>
      <c r="DA14" s="543"/>
      <c r="DB14" s="541" t="s">
        <v>136</v>
      </c>
      <c r="DC14" s="542"/>
      <c r="DD14" s="542"/>
      <c r="DE14" s="542"/>
      <c r="DF14" s="542"/>
      <c r="DG14" s="542"/>
      <c r="DH14" s="542"/>
      <c r="DI14" s="543"/>
    </row>
    <row r="15" spans="1:119" ht="18.75" customHeight="1" x14ac:dyDescent="0.2">
      <c r="A15" s="177"/>
      <c r="B15" s="506"/>
      <c r="C15" s="507"/>
      <c r="D15" s="507"/>
      <c r="E15" s="507"/>
      <c r="F15" s="507"/>
      <c r="G15" s="507"/>
      <c r="H15" s="507"/>
      <c r="I15" s="507"/>
      <c r="J15" s="507"/>
      <c r="K15" s="508"/>
      <c r="L15" s="186"/>
      <c r="M15" s="534" t="s">
        <v>144</v>
      </c>
      <c r="N15" s="535"/>
      <c r="O15" s="535"/>
      <c r="P15" s="535"/>
      <c r="Q15" s="536"/>
      <c r="R15" s="527">
        <v>5722</v>
      </c>
      <c r="S15" s="528"/>
      <c r="T15" s="528"/>
      <c r="U15" s="528"/>
      <c r="V15" s="529"/>
      <c r="W15" s="459" t="s">
        <v>145</v>
      </c>
      <c r="X15" s="460"/>
      <c r="Y15" s="460"/>
      <c r="Z15" s="460"/>
      <c r="AA15" s="460"/>
      <c r="AB15" s="450"/>
      <c r="AC15" s="494">
        <v>671</v>
      </c>
      <c r="AD15" s="495"/>
      <c r="AE15" s="495"/>
      <c r="AF15" s="495"/>
      <c r="AG15" s="537"/>
      <c r="AH15" s="494">
        <v>792</v>
      </c>
      <c r="AI15" s="495"/>
      <c r="AJ15" s="495"/>
      <c r="AK15" s="495"/>
      <c r="AL15" s="496"/>
      <c r="AM15" s="472"/>
      <c r="AN15" s="473"/>
      <c r="AO15" s="473"/>
      <c r="AP15" s="473"/>
      <c r="AQ15" s="473"/>
      <c r="AR15" s="473"/>
      <c r="AS15" s="473"/>
      <c r="AT15" s="474"/>
      <c r="AU15" s="475"/>
      <c r="AV15" s="476"/>
      <c r="AW15" s="476"/>
      <c r="AX15" s="476"/>
      <c r="AY15" s="403" t="s">
        <v>146</v>
      </c>
      <c r="AZ15" s="404"/>
      <c r="BA15" s="404"/>
      <c r="BB15" s="404"/>
      <c r="BC15" s="404"/>
      <c r="BD15" s="404"/>
      <c r="BE15" s="404"/>
      <c r="BF15" s="404"/>
      <c r="BG15" s="404"/>
      <c r="BH15" s="404"/>
      <c r="BI15" s="404"/>
      <c r="BJ15" s="404"/>
      <c r="BK15" s="404"/>
      <c r="BL15" s="404"/>
      <c r="BM15" s="405"/>
      <c r="BN15" s="406">
        <v>674011</v>
      </c>
      <c r="BO15" s="407"/>
      <c r="BP15" s="407"/>
      <c r="BQ15" s="407"/>
      <c r="BR15" s="407"/>
      <c r="BS15" s="407"/>
      <c r="BT15" s="407"/>
      <c r="BU15" s="408"/>
      <c r="BV15" s="406">
        <v>794180</v>
      </c>
      <c r="BW15" s="407"/>
      <c r="BX15" s="407"/>
      <c r="BY15" s="407"/>
      <c r="BZ15" s="407"/>
      <c r="CA15" s="407"/>
      <c r="CB15" s="407"/>
      <c r="CC15" s="408"/>
      <c r="CD15" s="544" t="s">
        <v>147</v>
      </c>
      <c r="CE15" s="545"/>
      <c r="CF15" s="545"/>
      <c r="CG15" s="545"/>
      <c r="CH15" s="545"/>
      <c r="CI15" s="545"/>
      <c r="CJ15" s="545"/>
      <c r="CK15" s="545"/>
      <c r="CL15" s="545"/>
      <c r="CM15" s="545"/>
      <c r="CN15" s="545"/>
      <c r="CO15" s="545"/>
      <c r="CP15" s="545"/>
      <c r="CQ15" s="545"/>
      <c r="CR15" s="545"/>
      <c r="CS15" s="546"/>
      <c r="CT15" s="187"/>
      <c r="CU15" s="188"/>
      <c r="CV15" s="188"/>
      <c r="CW15" s="188"/>
      <c r="CX15" s="188"/>
      <c r="CY15" s="188"/>
      <c r="CZ15" s="188"/>
      <c r="DA15" s="189"/>
      <c r="DB15" s="187"/>
      <c r="DC15" s="188"/>
      <c r="DD15" s="188"/>
      <c r="DE15" s="188"/>
      <c r="DF15" s="188"/>
      <c r="DG15" s="188"/>
      <c r="DH15" s="188"/>
      <c r="DI15" s="189"/>
    </row>
    <row r="16" spans="1:119" ht="18.75" customHeight="1" x14ac:dyDescent="0.2">
      <c r="A16" s="177"/>
      <c r="B16" s="506"/>
      <c r="C16" s="507"/>
      <c r="D16" s="507"/>
      <c r="E16" s="507"/>
      <c r="F16" s="507"/>
      <c r="G16" s="507"/>
      <c r="H16" s="507"/>
      <c r="I16" s="507"/>
      <c r="J16" s="507"/>
      <c r="K16" s="508"/>
      <c r="L16" s="524" t="s">
        <v>148</v>
      </c>
      <c r="M16" s="547"/>
      <c r="N16" s="547"/>
      <c r="O16" s="547"/>
      <c r="P16" s="547"/>
      <c r="Q16" s="548"/>
      <c r="R16" s="549" t="s">
        <v>149</v>
      </c>
      <c r="S16" s="550"/>
      <c r="T16" s="550"/>
      <c r="U16" s="550"/>
      <c r="V16" s="551"/>
      <c r="W16" s="433"/>
      <c r="X16" s="434"/>
      <c r="Y16" s="434"/>
      <c r="Z16" s="434"/>
      <c r="AA16" s="434"/>
      <c r="AB16" s="423"/>
      <c r="AC16" s="530">
        <v>25</v>
      </c>
      <c r="AD16" s="531"/>
      <c r="AE16" s="531"/>
      <c r="AF16" s="531"/>
      <c r="AG16" s="532"/>
      <c r="AH16" s="530">
        <v>26.4</v>
      </c>
      <c r="AI16" s="531"/>
      <c r="AJ16" s="531"/>
      <c r="AK16" s="531"/>
      <c r="AL16" s="533"/>
      <c r="AM16" s="472"/>
      <c r="AN16" s="473"/>
      <c r="AO16" s="473"/>
      <c r="AP16" s="473"/>
      <c r="AQ16" s="473"/>
      <c r="AR16" s="473"/>
      <c r="AS16" s="473"/>
      <c r="AT16" s="474"/>
      <c r="AU16" s="475"/>
      <c r="AV16" s="476"/>
      <c r="AW16" s="476"/>
      <c r="AX16" s="476"/>
      <c r="AY16" s="477" t="s">
        <v>150</v>
      </c>
      <c r="AZ16" s="478"/>
      <c r="BA16" s="478"/>
      <c r="BB16" s="478"/>
      <c r="BC16" s="478"/>
      <c r="BD16" s="478"/>
      <c r="BE16" s="478"/>
      <c r="BF16" s="478"/>
      <c r="BG16" s="478"/>
      <c r="BH16" s="478"/>
      <c r="BI16" s="478"/>
      <c r="BJ16" s="478"/>
      <c r="BK16" s="478"/>
      <c r="BL16" s="478"/>
      <c r="BM16" s="479"/>
      <c r="BN16" s="443">
        <v>4088543</v>
      </c>
      <c r="BO16" s="444"/>
      <c r="BP16" s="444"/>
      <c r="BQ16" s="444"/>
      <c r="BR16" s="444"/>
      <c r="BS16" s="444"/>
      <c r="BT16" s="444"/>
      <c r="BU16" s="445"/>
      <c r="BV16" s="443">
        <v>4023487</v>
      </c>
      <c r="BW16" s="444"/>
      <c r="BX16" s="444"/>
      <c r="BY16" s="444"/>
      <c r="BZ16" s="444"/>
      <c r="CA16" s="444"/>
      <c r="CB16" s="444"/>
      <c r="CC16" s="445"/>
      <c r="CD16" s="190"/>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77"/>
      <c r="B17" s="509"/>
      <c r="C17" s="510"/>
      <c r="D17" s="510"/>
      <c r="E17" s="510"/>
      <c r="F17" s="510"/>
      <c r="G17" s="510"/>
      <c r="H17" s="510"/>
      <c r="I17" s="510"/>
      <c r="J17" s="510"/>
      <c r="K17" s="511"/>
      <c r="L17" s="191"/>
      <c r="M17" s="554" t="s">
        <v>151</v>
      </c>
      <c r="N17" s="555"/>
      <c r="O17" s="555"/>
      <c r="P17" s="555"/>
      <c r="Q17" s="556"/>
      <c r="R17" s="549" t="s">
        <v>152</v>
      </c>
      <c r="S17" s="550"/>
      <c r="T17" s="550"/>
      <c r="U17" s="550"/>
      <c r="V17" s="551"/>
      <c r="W17" s="459" t="s">
        <v>153</v>
      </c>
      <c r="X17" s="460"/>
      <c r="Y17" s="460"/>
      <c r="Z17" s="460"/>
      <c r="AA17" s="460"/>
      <c r="AB17" s="450"/>
      <c r="AC17" s="494">
        <v>1279</v>
      </c>
      <c r="AD17" s="495"/>
      <c r="AE17" s="495"/>
      <c r="AF17" s="495"/>
      <c r="AG17" s="537"/>
      <c r="AH17" s="494">
        <v>1357</v>
      </c>
      <c r="AI17" s="495"/>
      <c r="AJ17" s="495"/>
      <c r="AK17" s="495"/>
      <c r="AL17" s="496"/>
      <c r="AM17" s="472"/>
      <c r="AN17" s="473"/>
      <c r="AO17" s="473"/>
      <c r="AP17" s="473"/>
      <c r="AQ17" s="473"/>
      <c r="AR17" s="473"/>
      <c r="AS17" s="473"/>
      <c r="AT17" s="474"/>
      <c r="AU17" s="475"/>
      <c r="AV17" s="476"/>
      <c r="AW17" s="476"/>
      <c r="AX17" s="476"/>
      <c r="AY17" s="477" t="s">
        <v>154</v>
      </c>
      <c r="AZ17" s="478"/>
      <c r="BA17" s="478"/>
      <c r="BB17" s="478"/>
      <c r="BC17" s="478"/>
      <c r="BD17" s="478"/>
      <c r="BE17" s="478"/>
      <c r="BF17" s="478"/>
      <c r="BG17" s="478"/>
      <c r="BH17" s="478"/>
      <c r="BI17" s="478"/>
      <c r="BJ17" s="478"/>
      <c r="BK17" s="478"/>
      <c r="BL17" s="478"/>
      <c r="BM17" s="479"/>
      <c r="BN17" s="443">
        <v>817266</v>
      </c>
      <c r="BO17" s="444"/>
      <c r="BP17" s="444"/>
      <c r="BQ17" s="444"/>
      <c r="BR17" s="444"/>
      <c r="BS17" s="444"/>
      <c r="BT17" s="444"/>
      <c r="BU17" s="445"/>
      <c r="BV17" s="443">
        <v>980817</v>
      </c>
      <c r="BW17" s="444"/>
      <c r="BX17" s="444"/>
      <c r="BY17" s="444"/>
      <c r="BZ17" s="444"/>
      <c r="CA17" s="444"/>
      <c r="CB17" s="444"/>
      <c r="CC17" s="445"/>
      <c r="CD17" s="190"/>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77"/>
      <c r="B18" s="568" t="s">
        <v>155</v>
      </c>
      <c r="C18" s="486"/>
      <c r="D18" s="486"/>
      <c r="E18" s="569"/>
      <c r="F18" s="569"/>
      <c r="G18" s="569"/>
      <c r="H18" s="569"/>
      <c r="I18" s="569"/>
      <c r="J18" s="569"/>
      <c r="K18" s="569"/>
      <c r="L18" s="570">
        <v>434.96</v>
      </c>
      <c r="M18" s="570"/>
      <c r="N18" s="570"/>
      <c r="O18" s="570"/>
      <c r="P18" s="570"/>
      <c r="Q18" s="570"/>
      <c r="R18" s="571"/>
      <c r="S18" s="571"/>
      <c r="T18" s="571"/>
      <c r="U18" s="571"/>
      <c r="V18" s="572"/>
      <c r="W18" s="461"/>
      <c r="X18" s="462"/>
      <c r="Y18" s="462"/>
      <c r="Z18" s="462"/>
      <c r="AA18" s="462"/>
      <c r="AB18" s="453"/>
      <c r="AC18" s="573">
        <v>47.7</v>
      </c>
      <c r="AD18" s="574"/>
      <c r="AE18" s="574"/>
      <c r="AF18" s="574"/>
      <c r="AG18" s="575"/>
      <c r="AH18" s="573">
        <v>45.2</v>
      </c>
      <c r="AI18" s="574"/>
      <c r="AJ18" s="574"/>
      <c r="AK18" s="574"/>
      <c r="AL18" s="576"/>
      <c r="AM18" s="472"/>
      <c r="AN18" s="473"/>
      <c r="AO18" s="473"/>
      <c r="AP18" s="473"/>
      <c r="AQ18" s="473"/>
      <c r="AR18" s="473"/>
      <c r="AS18" s="473"/>
      <c r="AT18" s="474"/>
      <c r="AU18" s="475"/>
      <c r="AV18" s="476"/>
      <c r="AW18" s="476"/>
      <c r="AX18" s="476"/>
      <c r="AY18" s="477" t="s">
        <v>156</v>
      </c>
      <c r="AZ18" s="478"/>
      <c r="BA18" s="478"/>
      <c r="BB18" s="478"/>
      <c r="BC18" s="478"/>
      <c r="BD18" s="478"/>
      <c r="BE18" s="478"/>
      <c r="BF18" s="478"/>
      <c r="BG18" s="478"/>
      <c r="BH18" s="478"/>
      <c r="BI18" s="478"/>
      <c r="BJ18" s="478"/>
      <c r="BK18" s="478"/>
      <c r="BL18" s="478"/>
      <c r="BM18" s="479"/>
      <c r="BN18" s="443">
        <v>3443860</v>
      </c>
      <c r="BO18" s="444"/>
      <c r="BP18" s="444"/>
      <c r="BQ18" s="444"/>
      <c r="BR18" s="444"/>
      <c r="BS18" s="444"/>
      <c r="BT18" s="444"/>
      <c r="BU18" s="445"/>
      <c r="BV18" s="443">
        <v>3424644</v>
      </c>
      <c r="BW18" s="444"/>
      <c r="BX18" s="444"/>
      <c r="BY18" s="444"/>
      <c r="BZ18" s="444"/>
      <c r="CA18" s="444"/>
      <c r="CB18" s="444"/>
      <c r="CC18" s="445"/>
      <c r="CD18" s="190"/>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77"/>
      <c r="B19" s="568" t="s">
        <v>157</v>
      </c>
      <c r="C19" s="486"/>
      <c r="D19" s="486"/>
      <c r="E19" s="569"/>
      <c r="F19" s="569"/>
      <c r="G19" s="569"/>
      <c r="H19" s="569"/>
      <c r="I19" s="569"/>
      <c r="J19" s="569"/>
      <c r="K19" s="569"/>
      <c r="L19" s="577">
        <v>13</v>
      </c>
      <c r="M19" s="577"/>
      <c r="N19" s="577"/>
      <c r="O19" s="577"/>
      <c r="P19" s="577"/>
      <c r="Q19" s="577"/>
      <c r="R19" s="578"/>
      <c r="S19" s="578"/>
      <c r="T19" s="578"/>
      <c r="U19" s="578"/>
      <c r="V19" s="579"/>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158</v>
      </c>
      <c r="AZ19" s="478"/>
      <c r="BA19" s="478"/>
      <c r="BB19" s="478"/>
      <c r="BC19" s="478"/>
      <c r="BD19" s="478"/>
      <c r="BE19" s="478"/>
      <c r="BF19" s="478"/>
      <c r="BG19" s="478"/>
      <c r="BH19" s="478"/>
      <c r="BI19" s="478"/>
      <c r="BJ19" s="478"/>
      <c r="BK19" s="478"/>
      <c r="BL19" s="478"/>
      <c r="BM19" s="479"/>
      <c r="BN19" s="443">
        <v>6065783</v>
      </c>
      <c r="BO19" s="444"/>
      <c r="BP19" s="444"/>
      <c r="BQ19" s="444"/>
      <c r="BR19" s="444"/>
      <c r="BS19" s="444"/>
      <c r="BT19" s="444"/>
      <c r="BU19" s="445"/>
      <c r="BV19" s="443">
        <v>5780419</v>
      </c>
      <c r="BW19" s="444"/>
      <c r="BX19" s="444"/>
      <c r="BY19" s="444"/>
      <c r="BZ19" s="444"/>
      <c r="CA19" s="444"/>
      <c r="CB19" s="444"/>
      <c r="CC19" s="445"/>
      <c r="CD19" s="190"/>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77"/>
      <c r="B20" s="568" t="s">
        <v>159</v>
      </c>
      <c r="C20" s="486"/>
      <c r="D20" s="486"/>
      <c r="E20" s="569"/>
      <c r="F20" s="569"/>
      <c r="G20" s="569"/>
      <c r="H20" s="569"/>
      <c r="I20" s="569"/>
      <c r="J20" s="569"/>
      <c r="K20" s="569"/>
      <c r="L20" s="577">
        <v>2349</v>
      </c>
      <c r="M20" s="577"/>
      <c r="N20" s="577"/>
      <c r="O20" s="577"/>
      <c r="P20" s="577"/>
      <c r="Q20" s="577"/>
      <c r="R20" s="578"/>
      <c r="S20" s="578"/>
      <c r="T20" s="578"/>
      <c r="U20" s="578"/>
      <c r="V20" s="579"/>
      <c r="W20" s="461"/>
      <c r="X20" s="462"/>
      <c r="Y20" s="462"/>
      <c r="Z20" s="462"/>
      <c r="AA20" s="462"/>
      <c r="AB20" s="462"/>
      <c r="AC20" s="580"/>
      <c r="AD20" s="580"/>
      <c r="AE20" s="580"/>
      <c r="AF20" s="580"/>
      <c r="AG20" s="580"/>
      <c r="AH20" s="580"/>
      <c r="AI20" s="580"/>
      <c r="AJ20" s="580"/>
      <c r="AK20" s="580"/>
      <c r="AL20" s="581"/>
      <c r="AM20" s="582"/>
      <c r="AN20" s="498"/>
      <c r="AO20" s="498"/>
      <c r="AP20" s="498"/>
      <c r="AQ20" s="498"/>
      <c r="AR20" s="498"/>
      <c r="AS20" s="498"/>
      <c r="AT20" s="499"/>
      <c r="AU20" s="583"/>
      <c r="AV20" s="584"/>
      <c r="AW20" s="584"/>
      <c r="AX20" s="585"/>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0"/>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77"/>
      <c r="B21" s="559" t="s">
        <v>160</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0"/>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77"/>
      <c r="B22" s="613" t="s">
        <v>161</v>
      </c>
      <c r="C22" s="587"/>
      <c r="D22" s="588"/>
      <c r="E22" s="455" t="s">
        <v>1</v>
      </c>
      <c r="F22" s="460"/>
      <c r="G22" s="460"/>
      <c r="H22" s="460"/>
      <c r="I22" s="460"/>
      <c r="J22" s="460"/>
      <c r="K22" s="450"/>
      <c r="L22" s="455" t="s">
        <v>162</v>
      </c>
      <c r="M22" s="460"/>
      <c r="N22" s="460"/>
      <c r="O22" s="460"/>
      <c r="P22" s="450"/>
      <c r="Q22" s="618" t="s">
        <v>163</v>
      </c>
      <c r="R22" s="619"/>
      <c r="S22" s="619"/>
      <c r="T22" s="619"/>
      <c r="U22" s="619"/>
      <c r="V22" s="620"/>
      <c r="W22" s="586" t="s">
        <v>164</v>
      </c>
      <c r="X22" s="587"/>
      <c r="Y22" s="588"/>
      <c r="Z22" s="455" t="s">
        <v>1</v>
      </c>
      <c r="AA22" s="460"/>
      <c r="AB22" s="460"/>
      <c r="AC22" s="460"/>
      <c r="AD22" s="460"/>
      <c r="AE22" s="460"/>
      <c r="AF22" s="460"/>
      <c r="AG22" s="450"/>
      <c r="AH22" s="624" t="s">
        <v>165</v>
      </c>
      <c r="AI22" s="460"/>
      <c r="AJ22" s="460"/>
      <c r="AK22" s="460"/>
      <c r="AL22" s="450"/>
      <c r="AM22" s="624" t="s">
        <v>166</v>
      </c>
      <c r="AN22" s="625"/>
      <c r="AO22" s="625"/>
      <c r="AP22" s="625"/>
      <c r="AQ22" s="625"/>
      <c r="AR22" s="626"/>
      <c r="AS22" s="618" t="s">
        <v>163</v>
      </c>
      <c r="AT22" s="619"/>
      <c r="AU22" s="619"/>
      <c r="AV22" s="619"/>
      <c r="AW22" s="619"/>
      <c r="AX22" s="630"/>
      <c r="AY22" s="403" t="s">
        <v>167</v>
      </c>
      <c r="AZ22" s="404"/>
      <c r="BA22" s="404"/>
      <c r="BB22" s="404"/>
      <c r="BC22" s="404"/>
      <c r="BD22" s="404"/>
      <c r="BE22" s="404"/>
      <c r="BF22" s="404"/>
      <c r="BG22" s="404"/>
      <c r="BH22" s="404"/>
      <c r="BI22" s="404"/>
      <c r="BJ22" s="404"/>
      <c r="BK22" s="404"/>
      <c r="BL22" s="404"/>
      <c r="BM22" s="405"/>
      <c r="BN22" s="406">
        <v>11024649</v>
      </c>
      <c r="BO22" s="407"/>
      <c r="BP22" s="407"/>
      <c r="BQ22" s="407"/>
      <c r="BR22" s="407"/>
      <c r="BS22" s="407"/>
      <c r="BT22" s="407"/>
      <c r="BU22" s="408"/>
      <c r="BV22" s="406">
        <v>9458821</v>
      </c>
      <c r="BW22" s="407"/>
      <c r="BX22" s="407"/>
      <c r="BY22" s="407"/>
      <c r="BZ22" s="407"/>
      <c r="CA22" s="407"/>
      <c r="CB22" s="407"/>
      <c r="CC22" s="408"/>
      <c r="CD22" s="190"/>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77"/>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168</v>
      </c>
      <c r="AZ23" s="478"/>
      <c r="BA23" s="478"/>
      <c r="BB23" s="478"/>
      <c r="BC23" s="478"/>
      <c r="BD23" s="478"/>
      <c r="BE23" s="478"/>
      <c r="BF23" s="478"/>
      <c r="BG23" s="478"/>
      <c r="BH23" s="478"/>
      <c r="BI23" s="478"/>
      <c r="BJ23" s="478"/>
      <c r="BK23" s="478"/>
      <c r="BL23" s="478"/>
      <c r="BM23" s="479"/>
      <c r="BN23" s="443">
        <v>9705759</v>
      </c>
      <c r="BO23" s="444"/>
      <c r="BP23" s="444"/>
      <c r="BQ23" s="444"/>
      <c r="BR23" s="444"/>
      <c r="BS23" s="444"/>
      <c r="BT23" s="444"/>
      <c r="BU23" s="445"/>
      <c r="BV23" s="443">
        <v>8104862</v>
      </c>
      <c r="BW23" s="444"/>
      <c r="BX23" s="444"/>
      <c r="BY23" s="444"/>
      <c r="BZ23" s="444"/>
      <c r="CA23" s="444"/>
      <c r="CB23" s="444"/>
      <c r="CC23" s="445"/>
      <c r="CD23" s="190"/>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77"/>
      <c r="B24" s="614"/>
      <c r="C24" s="590"/>
      <c r="D24" s="591"/>
      <c r="E24" s="493" t="s">
        <v>169</v>
      </c>
      <c r="F24" s="473"/>
      <c r="G24" s="473"/>
      <c r="H24" s="473"/>
      <c r="I24" s="473"/>
      <c r="J24" s="473"/>
      <c r="K24" s="474"/>
      <c r="L24" s="494">
        <v>1</v>
      </c>
      <c r="M24" s="495"/>
      <c r="N24" s="495"/>
      <c r="O24" s="495"/>
      <c r="P24" s="537"/>
      <c r="Q24" s="494">
        <v>6900</v>
      </c>
      <c r="R24" s="495"/>
      <c r="S24" s="495"/>
      <c r="T24" s="495"/>
      <c r="U24" s="495"/>
      <c r="V24" s="537"/>
      <c r="W24" s="589"/>
      <c r="X24" s="590"/>
      <c r="Y24" s="591"/>
      <c r="Z24" s="493" t="s">
        <v>170</v>
      </c>
      <c r="AA24" s="473"/>
      <c r="AB24" s="473"/>
      <c r="AC24" s="473"/>
      <c r="AD24" s="473"/>
      <c r="AE24" s="473"/>
      <c r="AF24" s="473"/>
      <c r="AG24" s="474"/>
      <c r="AH24" s="494">
        <v>95</v>
      </c>
      <c r="AI24" s="495"/>
      <c r="AJ24" s="495"/>
      <c r="AK24" s="495"/>
      <c r="AL24" s="537"/>
      <c r="AM24" s="494">
        <v>266380</v>
      </c>
      <c r="AN24" s="495"/>
      <c r="AO24" s="495"/>
      <c r="AP24" s="495"/>
      <c r="AQ24" s="495"/>
      <c r="AR24" s="537"/>
      <c r="AS24" s="494">
        <v>2804</v>
      </c>
      <c r="AT24" s="495"/>
      <c r="AU24" s="495"/>
      <c r="AV24" s="495"/>
      <c r="AW24" s="495"/>
      <c r="AX24" s="496"/>
      <c r="AY24" s="562" t="s">
        <v>171</v>
      </c>
      <c r="AZ24" s="563"/>
      <c r="BA24" s="563"/>
      <c r="BB24" s="563"/>
      <c r="BC24" s="563"/>
      <c r="BD24" s="563"/>
      <c r="BE24" s="563"/>
      <c r="BF24" s="563"/>
      <c r="BG24" s="563"/>
      <c r="BH24" s="563"/>
      <c r="BI24" s="563"/>
      <c r="BJ24" s="563"/>
      <c r="BK24" s="563"/>
      <c r="BL24" s="563"/>
      <c r="BM24" s="564"/>
      <c r="BN24" s="443">
        <v>10101458</v>
      </c>
      <c r="BO24" s="444"/>
      <c r="BP24" s="444"/>
      <c r="BQ24" s="444"/>
      <c r="BR24" s="444"/>
      <c r="BS24" s="444"/>
      <c r="BT24" s="444"/>
      <c r="BU24" s="445"/>
      <c r="BV24" s="443">
        <v>8098528</v>
      </c>
      <c r="BW24" s="444"/>
      <c r="BX24" s="444"/>
      <c r="BY24" s="444"/>
      <c r="BZ24" s="444"/>
      <c r="CA24" s="444"/>
      <c r="CB24" s="444"/>
      <c r="CC24" s="445"/>
      <c r="CD24" s="190"/>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77"/>
      <c r="B25" s="614"/>
      <c r="C25" s="590"/>
      <c r="D25" s="591"/>
      <c r="E25" s="493" t="s">
        <v>172</v>
      </c>
      <c r="F25" s="473"/>
      <c r="G25" s="473"/>
      <c r="H25" s="473"/>
      <c r="I25" s="473"/>
      <c r="J25" s="473"/>
      <c r="K25" s="474"/>
      <c r="L25" s="494">
        <v>1</v>
      </c>
      <c r="M25" s="495"/>
      <c r="N25" s="495"/>
      <c r="O25" s="495"/>
      <c r="P25" s="537"/>
      <c r="Q25" s="494">
        <v>5610</v>
      </c>
      <c r="R25" s="495"/>
      <c r="S25" s="495"/>
      <c r="T25" s="495"/>
      <c r="U25" s="495"/>
      <c r="V25" s="537"/>
      <c r="W25" s="589"/>
      <c r="X25" s="590"/>
      <c r="Y25" s="591"/>
      <c r="Z25" s="493" t="s">
        <v>173</v>
      </c>
      <c r="AA25" s="473"/>
      <c r="AB25" s="473"/>
      <c r="AC25" s="473"/>
      <c r="AD25" s="473"/>
      <c r="AE25" s="473"/>
      <c r="AF25" s="473"/>
      <c r="AG25" s="474"/>
      <c r="AH25" s="494" t="s">
        <v>136</v>
      </c>
      <c r="AI25" s="495"/>
      <c r="AJ25" s="495"/>
      <c r="AK25" s="495"/>
      <c r="AL25" s="537"/>
      <c r="AM25" s="494" t="s">
        <v>136</v>
      </c>
      <c r="AN25" s="495"/>
      <c r="AO25" s="495"/>
      <c r="AP25" s="495"/>
      <c r="AQ25" s="495"/>
      <c r="AR25" s="537"/>
      <c r="AS25" s="494" t="s">
        <v>136</v>
      </c>
      <c r="AT25" s="495"/>
      <c r="AU25" s="495"/>
      <c r="AV25" s="495"/>
      <c r="AW25" s="495"/>
      <c r="AX25" s="496"/>
      <c r="AY25" s="403" t="s">
        <v>174</v>
      </c>
      <c r="AZ25" s="404"/>
      <c r="BA25" s="404"/>
      <c r="BB25" s="404"/>
      <c r="BC25" s="404"/>
      <c r="BD25" s="404"/>
      <c r="BE25" s="404"/>
      <c r="BF25" s="404"/>
      <c r="BG25" s="404"/>
      <c r="BH25" s="404"/>
      <c r="BI25" s="404"/>
      <c r="BJ25" s="404"/>
      <c r="BK25" s="404"/>
      <c r="BL25" s="404"/>
      <c r="BM25" s="405"/>
      <c r="BN25" s="406">
        <v>1153037</v>
      </c>
      <c r="BO25" s="407"/>
      <c r="BP25" s="407"/>
      <c r="BQ25" s="407"/>
      <c r="BR25" s="407"/>
      <c r="BS25" s="407"/>
      <c r="BT25" s="407"/>
      <c r="BU25" s="408"/>
      <c r="BV25" s="406">
        <v>1492451</v>
      </c>
      <c r="BW25" s="407"/>
      <c r="BX25" s="407"/>
      <c r="BY25" s="407"/>
      <c r="BZ25" s="407"/>
      <c r="CA25" s="407"/>
      <c r="CB25" s="407"/>
      <c r="CC25" s="408"/>
      <c r="CD25" s="190"/>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77"/>
      <c r="B26" s="614"/>
      <c r="C26" s="590"/>
      <c r="D26" s="591"/>
      <c r="E26" s="493" t="s">
        <v>175</v>
      </c>
      <c r="F26" s="473"/>
      <c r="G26" s="473"/>
      <c r="H26" s="473"/>
      <c r="I26" s="473"/>
      <c r="J26" s="473"/>
      <c r="K26" s="474"/>
      <c r="L26" s="494">
        <v>1</v>
      </c>
      <c r="M26" s="495"/>
      <c r="N26" s="495"/>
      <c r="O26" s="495"/>
      <c r="P26" s="537"/>
      <c r="Q26" s="494">
        <v>5340</v>
      </c>
      <c r="R26" s="495"/>
      <c r="S26" s="495"/>
      <c r="T26" s="495"/>
      <c r="U26" s="495"/>
      <c r="V26" s="537"/>
      <c r="W26" s="589"/>
      <c r="X26" s="590"/>
      <c r="Y26" s="591"/>
      <c r="Z26" s="493" t="s">
        <v>176</v>
      </c>
      <c r="AA26" s="595"/>
      <c r="AB26" s="595"/>
      <c r="AC26" s="595"/>
      <c r="AD26" s="595"/>
      <c r="AE26" s="595"/>
      <c r="AF26" s="595"/>
      <c r="AG26" s="596"/>
      <c r="AH26" s="494">
        <v>5</v>
      </c>
      <c r="AI26" s="495"/>
      <c r="AJ26" s="495"/>
      <c r="AK26" s="495"/>
      <c r="AL26" s="537"/>
      <c r="AM26" s="494">
        <v>12685</v>
      </c>
      <c r="AN26" s="495"/>
      <c r="AO26" s="495"/>
      <c r="AP26" s="495"/>
      <c r="AQ26" s="495"/>
      <c r="AR26" s="537"/>
      <c r="AS26" s="494">
        <v>2537</v>
      </c>
      <c r="AT26" s="495"/>
      <c r="AU26" s="495"/>
      <c r="AV26" s="495"/>
      <c r="AW26" s="495"/>
      <c r="AX26" s="496"/>
      <c r="AY26" s="446" t="s">
        <v>177</v>
      </c>
      <c r="AZ26" s="447"/>
      <c r="BA26" s="447"/>
      <c r="BB26" s="447"/>
      <c r="BC26" s="447"/>
      <c r="BD26" s="447"/>
      <c r="BE26" s="447"/>
      <c r="BF26" s="447"/>
      <c r="BG26" s="447"/>
      <c r="BH26" s="447"/>
      <c r="BI26" s="447"/>
      <c r="BJ26" s="447"/>
      <c r="BK26" s="447"/>
      <c r="BL26" s="447"/>
      <c r="BM26" s="448"/>
      <c r="BN26" s="443" t="s">
        <v>136</v>
      </c>
      <c r="BO26" s="444"/>
      <c r="BP26" s="444"/>
      <c r="BQ26" s="444"/>
      <c r="BR26" s="444"/>
      <c r="BS26" s="444"/>
      <c r="BT26" s="444"/>
      <c r="BU26" s="445"/>
      <c r="BV26" s="443" t="s">
        <v>136</v>
      </c>
      <c r="BW26" s="444"/>
      <c r="BX26" s="444"/>
      <c r="BY26" s="444"/>
      <c r="BZ26" s="444"/>
      <c r="CA26" s="444"/>
      <c r="CB26" s="444"/>
      <c r="CC26" s="445"/>
      <c r="CD26" s="190"/>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77"/>
      <c r="B27" s="614"/>
      <c r="C27" s="590"/>
      <c r="D27" s="591"/>
      <c r="E27" s="493" t="s">
        <v>178</v>
      </c>
      <c r="F27" s="473"/>
      <c r="G27" s="473"/>
      <c r="H27" s="473"/>
      <c r="I27" s="473"/>
      <c r="J27" s="473"/>
      <c r="K27" s="474"/>
      <c r="L27" s="494">
        <v>1</v>
      </c>
      <c r="M27" s="495"/>
      <c r="N27" s="495"/>
      <c r="O27" s="495"/>
      <c r="P27" s="537"/>
      <c r="Q27" s="494">
        <v>2790</v>
      </c>
      <c r="R27" s="495"/>
      <c r="S27" s="495"/>
      <c r="T27" s="495"/>
      <c r="U27" s="495"/>
      <c r="V27" s="537"/>
      <c r="W27" s="589"/>
      <c r="X27" s="590"/>
      <c r="Y27" s="591"/>
      <c r="Z27" s="493" t="s">
        <v>179</v>
      </c>
      <c r="AA27" s="473"/>
      <c r="AB27" s="473"/>
      <c r="AC27" s="473"/>
      <c r="AD27" s="473"/>
      <c r="AE27" s="473"/>
      <c r="AF27" s="473"/>
      <c r="AG27" s="474"/>
      <c r="AH27" s="494" t="s">
        <v>136</v>
      </c>
      <c r="AI27" s="495"/>
      <c r="AJ27" s="495"/>
      <c r="AK27" s="495"/>
      <c r="AL27" s="537"/>
      <c r="AM27" s="494" t="s">
        <v>136</v>
      </c>
      <c r="AN27" s="495"/>
      <c r="AO27" s="495"/>
      <c r="AP27" s="495"/>
      <c r="AQ27" s="495"/>
      <c r="AR27" s="537"/>
      <c r="AS27" s="494" t="s">
        <v>136</v>
      </c>
      <c r="AT27" s="495"/>
      <c r="AU27" s="495"/>
      <c r="AV27" s="495"/>
      <c r="AW27" s="495"/>
      <c r="AX27" s="496"/>
      <c r="AY27" s="538" t="s">
        <v>180</v>
      </c>
      <c r="AZ27" s="539"/>
      <c r="BA27" s="539"/>
      <c r="BB27" s="539"/>
      <c r="BC27" s="539"/>
      <c r="BD27" s="539"/>
      <c r="BE27" s="539"/>
      <c r="BF27" s="539"/>
      <c r="BG27" s="539"/>
      <c r="BH27" s="539"/>
      <c r="BI27" s="539"/>
      <c r="BJ27" s="539"/>
      <c r="BK27" s="539"/>
      <c r="BL27" s="539"/>
      <c r="BM27" s="540"/>
      <c r="BN27" s="565">
        <v>95000</v>
      </c>
      <c r="BO27" s="566"/>
      <c r="BP27" s="566"/>
      <c r="BQ27" s="566"/>
      <c r="BR27" s="566"/>
      <c r="BS27" s="566"/>
      <c r="BT27" s="566"/>
      <c r="BU27" s="567"/>
      <c r="BV27" s="565">
        <v>95000</v>
      </c>
      <c r="BW27" s="566"/>
      <c r="BX27" s="566"/>
      <c r="BY27" s="566"/>
      <c r="BZ27" s="566"/>
      <c r="CA27" s="566"/>
      <c r="CB27" s="566"/>
      <c r="CC27" s="567"/>
      <c r="CD27" s="192"/>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77"/>
      <c r="B28" s="614"/>
      <c r="C28" s="590"/>
      <c r="D28" s="591"/>
      <c r="E28" s="493" t="s">
        <v>181</v>
      </c>
      <c r="F28" s="473"/>
      <c r="G28" s="473"/>
      <c r="H28" s="473"/>
      <c r="I28" s="473"/>
      <c r="J28" s="473"/>
      <c r="K28" s="474"/>
      <c r="L28" s="494">
        <v>1</v>
      </c>
      <c r="M28" s="495"/>
      <c r="N28" s="495"/>
      <c r="O28" s="495"/>
      <c r="P28" s="537"/>
      <c r="Q28" s="494">
        <v>2270</v>
      </c>
      <c r="R28" s="495"/>
      <c r="S28" s="495"/>
      <c r="T28" s="495"/>
      <c r="U28" s="495"/>
      <c r="V28" s="537"/>
      <c r="W28" s="589"/>
      <c r="X28" s="590"/>
      <c r="Y28" s="591"/>
      <c r="Z28" s="493" t="s">
        <v>182</v>
      </c>
      <c r="AA28" s="473"/>
      <c r="AB28" s="473"/>
      <c r="AC28" s="473"/>
      <c r="AD28" s="473"/>
      <c r="AE28" s="473"/>
      <c r="AF28" s="473"/>
      <c r="AG28" s="474"/>
      <c r="AH28" s="494" t="s">
        <v>136</v>
      </c>
      <c r="AI28" s="495"/>
      <c r="AJ28" s="495"/>
      <c r="AK28" s="495"/>
      <c r="AL28" s="537"/>
      <c r="AM28" s="494" t="s">
        <v>183</v>
      </c>
      <c r="AN28" s="495"/>
      <c r="AO28" s="495"/>
      <c r="AP28" s="495"/>
      <c r="AQ28" s="495"/>
      <c r="AR28" s="537"/>
      <c r="AS28" s="494" t="s">
        <v>183</v>
      </c>
      <c r="AT28" s="495"/>
      <c r="AU28" s="495"/>
      <c r="AV28" s="495"/>
      <c r="AW28" s="495"/>
      <c r="AX28" s="496"/>
      <c r="AY28" s="597" t="s">
        <v>184</v>
      </c>
      <c r="AZ28" s="598"/>
      <c r="BA28" s="598"/>
      <c r="BB28" s="599"/>
      <c r="BC28" s="403" t="s">
        <v>49</v>
      </c>
      <c r="BD28" s="404"/>
      <c r="BE28" s="404"/>
      <c r="BF28" s="404"/>
      <c r="BG28" s="404"/>
      <c r="BH28" s="404"/>
      <c r="BI28" s="404"/>
      <c r="BJ28" s="404"/>
      <c r="BK28" s="404"/>
      <c r="BL28" s="404"/>
      <c r="BM28" s="405"/>
      <c r="BN28" s="406">
        <v>788588</v>
      </c>
      <c r="BO28" s="407"/>
      <c r="BP28" s="407"/>
      <c r="BQ28" s="407"/>
      <c r="BR28" s="407"/>
      <c r="BS28" s="407"/>
      <c r="BT28" s="407"/>
      <c r="BU28" s="408"/>
      <c r="BV28" s="406">
        <v>819279</v>
      </c>
      <c r="BW28" s="407"/>
      <c r="BX28" s="407"/>
      <c r="BY28" s="407"/>
      <c r="BZ28" s="407"/>
      <c r="CA28" s="407"/>
      <c r="CB28" s="407"/>
      <c r="CC28" s="408"/>
      <c r="CD28" s="190"/>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77"/>
      <c r="B29" s="614"/>
      <c r="C29" s="590"/>
      <c r="D29" s="591"/>
      <c r="E29" s="493" t="s">
        <v>185</v>
      </c>
      <c r="F29" s="473"/>
      <c r="G29" s="473"/>
      <c r="H29" s="473"/>
      <c r="I29" s="473"/>
      <c r="J29" s="473"/>
      <c r="K29" s="474"/>
      <c r="L29" s="494">
        <v>8</v>
      </c>
      <c r="M29" s="495"/>
      <c r="N29" s="495"/>
      <c r="O29" s="495"/>
      <c r="P29" s="537"/>
      <c r="Q29" s="494">
        <v>2110</v>
      </c>
      <c r="R29" s="495"/>
      <c r="S29" s="495"/>
      <c r="T29" s="495"/>
      <c r="U29" s="495"/>
      <c r="V29" s="537"/>
      <c r="W29" s="592"/>
      <c r="X29" s="593"/>
      <c r="Y29" s="594"/>
      <c r="Z29" s="493" t="s">
        <v>186</v>
      </c>
      <c r="AA29" s="473"/>
      <c r="AB29" s="473"/>
      <c r="AC29" s="473"/>
      <c r="AD29" s="473"/>
      <c r="AE29" s="473"/>
      <c r="AF29" s="473"/>
      <c r="AG29" s="474"/>
      <c r="AH29" s="494">
        <v>95</v>
      </c>
      <c r="AI29" s="495"/>
      <c r="AJ29" s="495"/>
      <c r="AK29" s="495"/>
      <c r="AL29" s="537"/>
      <c r="AM29" s="494">
        <v>266380</v>
      </c>
      <c r="AN29" s="495"/>
      <c r="AO29" s="495"/>
      <c r="AP29" s="495"/>
      <c r="AQ29" s="495"/>
      <c r="AR29" s="537"/>
      <c r="AS29" s="494">
        <v>2804</v>
      </c>
      <c r="AT29" s="495"/>
      <c r="AU29" s="495"/>
      <c r="AV29" s="495"/>
      <c r="AW29" s="495"/>
      <c r="AX29" s="496"/>
      <c r="AY29" s="600"/>
      <c r="AZ29" s="601"/>
      <c r="BA29" s="601"/>
      <c r="BB29" s="602"/>
      <c r="BC29" s="477" t="s">
        <v>187</v>
      </c>
      <c r="BD29" s="478"/>
      <c r="BE29" s="478"/>
      <c r="BF29" s="478"/>
      <c r="BG29" s="478"/>
      <c r="BH29" s="478"/>
      <c r="BI29" s="478"/>
      <c r="BJ29" s="478"/>
      <c r="BK29" s="478"/>
      <c r="BL29" s="478"/>
      <c r="BM29" s="479"/>
      <c r="BN29" s="443">
        <v>912154</v>
      </c>
      <c r="BO29" s="444"/>
      <c r="BP29" s="444"/>
      <c r="BQ29" s="444"/>
      <c r="BR29" s="444"/>
      <c r="BS29" s="444"/>
      <c r="BT29" s="444"/>
      <c r="BU29" s="445"/>
      <c r="BV29" s="443">
        <v>909753</v>
      </c>
      <c r="BW29" s="444"/>
      <c r="BX29" s="444"/>
      <c r="BY29" s="444"/>
      <c r="BZ29" s="444"/>
      <c r="CA29" s="444"/>
      <c r="CB29" s="444"/>
      <c r="CC29" s="445"/>
      <c r="CD29" s="192"/>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77"/>
      <c r="B30" s="615"/>
      <c r="C30" s="616"/>
      <c r="D30" s="617"/>
      <c r="E30" s="497"/>
      <c r="F30" s="498"/>
      <c r="G30" s="498"/>
      <c r="H30" s="498"/>
      <c r="I30" s="498"/>
      <c r="J30" s="498"/>
      <c r="K30" s="499"/>
      <c r="L30" s="607"/>
      <c r="M30" s="608"/>
      <c r="N30" s="608"/>
      <c r="O30" s="608"/>
      <c r="P30" s="609"/>
      <c r="Q30" s="607"/>
      <c r="R30" s="608"/>
      <c r="S30" s="608"/>
      <c r="T30" s="608"/>
      <c r="U30" s="608"/>
      <c r="V30" s="609"/>
      <c r="W30" s="610" t="s">
        <v>188</v>
      </c>
      <c r="X30" s="611"/>
      <c r="Y30" s="611"/>
      <c r="Z30" s="611"/>
      <c r="AA30" s="611"/>
      <c r="AB30" s="611"/>
      <c r="AC30" s="611"/>
      <c r="AD30" s="611"/>
      <c r="AE30" s="611"/>
      <c r="AF30" s="611"/>
      <c r="AG30" s="612"/>
      <c r="AH30" s="573">
        <v>96.3</v>
      </c>
      <c r="AI30" s="574"/>
      <c r="AJ30" s="574"/>
      <c r="AK30" s="574"/>
      <c r="AL30" s="574"/>
      <c r="AM30" s="574"/>
      <c r="AN30" s="574"/>
      <c r="AO30" s="574"/>
      <c r="AP30" s="574"/>
      <c r="AQ30" s="574"/>
      <c r="AR30" s="574"/>
      <c r="AS30" s="574"/>
      <c r="AT30" s="574"/>
      <c r="AU30" s="574"/>
      <c r="AV30" s="574"/>
      <c r="AW30" s="574"/>
      <c r="AX30" s="576"/>
      <c r="AY30" s="603"/>
      <c r="AZ30" s="604"/>
      <c r="BA30" s="604"/>
      <c r="BB30" s="605"/>
      <c r="BC30" s="562" t="s">
        <v>51</v>
      </c>
      <c r="BD30" s="563"/>
      <c r="BE30" s="563"/>
      <c r="BF30" s="563"/>
      <c r="BG30" s="563"/>
      <c r="BH30" s="563"/>
      <c r="BI30" s="563"/>
      <c r="BJ30" s="563"/>
      <c r="BK30" s="563"/>
      <c r="BL30" s="563"/>
      <c r="BM30" s="564"/>
      <c r="BN30" s="565">
        <v>3961451</v>
      </c>
      <c r="BO30" s="566"/>
      <c r="BP30" s="566"/>
      <c r="BQ30" s="566"/>
      <c r="BR30" s="566"/>
      <c r="BS30" s="566"/>
      <c r="BT30" s="566"/>
      <c r="BU30" s="567"/>
      <c r="BV30" s="565">
        <v>4667057</v>
      </c>
      <c r="BW30" s="566"/>
      <c r="BX30" s="566"/>
      <c r="BY30" s="566"/>
      <c r="BZ30" s="566"/>
      <c r="CA30" s="566"/>
      <c r="CB30" s="566"/>
      <c r="CC30" s="567"/>
      <c r="CD30" s="193"/>
      <c r="CE30" s="194"/>
      <c r="CF30" s="194"/>
      <c r="CG30" s="194"/>
      <c r="CH30" s="194"/>
      <c r="CI30" s="194"/>
      <c r="CJ30" s="194"/>
      <c r="CK30" s="194"/>
      <c r="CL30" s="194"/>
      <c r="CM30" s="194"/>
      <c r="CN30" s="194"/>
      <c r="CO30" s="194"/>
      <c r="CP30" s="194"/>
      <c r="CQ30" s="194"/>
      <c r="CR30" s="194"/>
      <c r="CS30" s="195"/>
      <c r="CT30" s="196"/>
      <c r="CU30" s="197"/>
      <c r="CV30" s="197"/>
      <c r="CW30" s="197"/>
      <c r="CX30" s="197"/>
      <c r="CY30" s="197"/>
      <c r="CZ30" s="197"/>
      <c r="DA30" s="198"/>
      <c r="DB30" s="196"/>
      <c r="DC30" s="197"/>
      <c r="DD30" s="197"/>
      <c r="DE30" s="197"/>
      <c r="DF30" s="197"/>
      <c r="DG30" s="197"/>
      <c r="DH30" s="197"/>
      <c r="DI30" s="198"/>
    </row>
    <row r="31" spans="1:113" ht="13.5" customHeight="1" x14ac:dyDescent="0.2">
      <c r="A31" s="177"/>
      <c r="B31" s="199"/>
      <c r="DI31" s="200"/>
    </row>
    <row r="32" spans="1:113" ht="13.5" customHeight="1" x14ac:dyDescent="0.2">
      <c r="A32" s="177"/>
      <c r="B32" s="201"/>
      <c r="C32" s="606" t="s">
        <v>189</v>
      </c>
      <c r="D32" s="606"/>
      <c r="E32" s="606"/>
      <c r="F32" s="606"/>
      <c r="G32" s="606"/>
      <c r="H32" s="606"/>
      <c r="I32" s="606"/>
      <c r="J32" s="606"/>
      <c r="K32" s="606"/>
      <c r="L32" s="606"/>
      <c r="M32" s="606"/>
      <c r="N32" s="606"/>
      <c r="O32" s="606"/>
      <c r="P32" s="606"/>
      <c r="Q32" s="606"/>
      <c r="R32" s="606"/>
      <c r="S32" s="606"/>
      <c r="U32" s="447" t="s">
        <v>190</v>
      </c>
      <c r="V32" s="447"/>
      <c r="W32" s="447"/>
      <c r="X32" s="447"/>
      <c r="Y32" s="447"/>
      <c r="Z32" s="447"/>
      <c r="AA32" s="447"/>
      <c r="AB32" s="447"/>
      <c r="AC32" s="447"/>
      <c r="AD32" s="447"/>
      <c r="AE32" s="447"/>
      <c r="AF32" s="447"/>
      <c r="AG32" s="447"/>
      <c r="AH32" s="447"/>
      <c r="AI32" s="447"/>
      <c r="AJ32" s="447"/>
      <c r="AK32" s="447"/>
      <c r="AM32" s="447" t="s">
        <v>191</v>
      </c>
      <c r="AN32" s="447"/>
      <c r="AO32" s="447"/>
      <c r="AP32" s="447"/>
      <c r="AQ32" s="447"/>
      <c r="AR32" s="447"/>
      <c r="AS32" s="447"/>
      <c r="AT32" s="447"/>
      <c r="AU32" s="447"/>
      <c r="AV32" s="447"/>
      <c r="AW32" s="447"/>
      <c r="AX32" s="447"/>
      <c r="AY32" s="447"/>
      <c r="AZ32" s="447"/>
      <c r="BA32" s="447"/>
      <c r="BB32" s="447"/>
      <c r="BC32" s="447"/>
      <c r="BE32" s="447" t="s">
        <v>192</v>
      </c>
      <c r="BF32" s="447"/>
      <c r="BG32" s="447"/>
      <c r="BH32" s="447"/>
      <c r="BI32" s="447"/>
      <c r="BJ32" s="447"/>
      <c r="BK32" s="447"/>
      <c r="BL32" s="447"/>
      <c r="BM32" s="447"/>
      <c r="BN32" s="447"/>
      <c r="BO32" s="447"/>
      <c r="BP32" s="447"/>
      <c r="BQ32" s="447"/>
      <c r="BR32" s="447"/>
      <c r="BS32" s="447"/>
      <c r="BT32" s="447"/>
      <c r="BU32" s="447"/>
      <c r="BW32" s="447" t="s">
        <v>193</v>
      </c>
      <c r="BX32" s="447"/>
      <c r="BY32" s="447"/>
      <c r="BZ32" s="447"/>
      <c r="CA32" s="447"/>
      <c r="CB32" s="447"/>
      <c r="CC32" s="447"/>
      <c r="CD32" s="447"/>
      <c r="CE32" s="447"/>
      <c r="CF32" s="447"/>
      <c r="CG32" s="447"/>
      <c r="CH32" s="447"/>
      <c r="CI32" s="447"/>
      <c r="CJ32" s="447"/>
      <c r="CK32" s="447"/>
      <c r="CL32" s="447"/>
      <c r="CM32" s="447"/>
      <c r="CO32" s="447" t="s">
        <v>194</v>
      </c>
      <c r="CP32" s="447"/>
      <c r="CQ32" s="447"/>
      <c r="CR32" s="447"/>
      <c r="CS32" s="447"/>
      <c r="CT32" s="447"/>
      <c r="CU32" s="447"/>
      <c r="CV32" s="447"/>
      <c r="CW32" s="447"/>
      <c r="CX32" s="447"/>
      <c r="CY32" s="447"/>
      <c r="CZ32" s="447"/>
      <c r="DA32" s="447"/>
      <c r="DB32" s="447"/>
      <c r="DC32" s="447"/>
      <c r="DD32" s="447"/>
      <c r="DE32" s="447"/>
      <c r="DI32" s="200"/>
    </row>
    <row r="33" spans="1:113" ht="13.5" customHeight="1" x14ac:dyDescent="0.2">
      <c r="A33" s="177"/>
      <c r="B33" s="201"/>
      <c r="C33" s="467" t="s">
        <v>195</v>
      </c>
      <c r="D33" s="467"/>
      <c r="E33" s="432" t="s">
        <v>196</v>
      </c>
      <c r="F33" s="432"/>
      <c r="G33" s="432"/>
      <c r="H33" s="432"/>
      <c r="I33" s="432"/>
      <c r="J33" s="432"/>
      <c r="K33" s="432"/>
      <c r="L33" s="432"/>
      <c r="M33" s="432"/>
      <c r="N33" s="432"/>
      <c r="O33" s="432"/>
      <c r="P33" s="432"/>
      <c r="Q33" s="432"/>
      <c r="R33" s="432"/>
      <c r="S33" s="432"/>
      <c r="T33" s="202"/>
      <c r="U33" s="467" t="s">
        <v>195</v>
      </c>
      <c r="V33" s="467"/>
      <c r="W33" s="432" t="s">
        <v>196</v>
      </c>
      <c r="X33" s="432"/>
      <c r="Y33" s="432"/>
      <c r="Z33" s="432"/>
      <c r="AA33" s="432"/>
      <c r="AB33" s="432"/>
      <c r="AC33" s="432"/>
      <c r="AD33" s="432"/>
      <c r="AE33" s="432"/>
      <c r="AF33" s="432"/>
      <c r="AG33" s="432"/>
      <c r="AH33" s="432"/>
      <c r="AI33" s="432"/>
      <c r="AJ33" s="432"/>
      <c r="AK33" s="432"/>
      <c r="AL33" s="202"/>
      <c r="AM33" s="467" t="s">
        <v>195</v>
      </c>
      <c r="AN33" s="467"/>
      <c r="AO33" s="432" t="s">
        <v>196</v>
      </c>
      <c r="AP33" s="432"/>
      <c r="AQ33" s="432"/>
      <c r="AR33" s="432"/>
      <c r="AS33" s="432"/>
      <c r="AT33" s="432"/>
      <c r="AU33" s="432"/>
      <c r="AV33" s="432"/>
      <c r="AW33" s="432"/>
      <c r="AX33" s="432"/>
      <c r="AY33" s="432"/>
      <c r="AZ33" s="432"/>
      <c r="BA33" s="432"/>
      <c r="BB33" s="432"/>
      <c r="BC33" s="432"/>
      <c r="BD33" s="203"/>
      <c r="BE33" s="432" t="s">
        <v>197</v>
      </c>
      <c r="BF33" s="432"/>
      <c r="BG33" s="432" t="s">
        <v>198</v>
      </c>
      <c r="BH33" s="432"/>
      <c r="BI33" s="432"/>
      <c r="BJ33" s="432"/>
      <c r="BK33" s="432"/>
      <c r="BL33" s="432"/>
      <c r="BM33" s="432"/>
      <c r="BN33" s="432"/>
      <c r="BO33" s="432"/>
      <c r="BP33" s="432"/>
      <c r="BQ33" s="432"/>
      <c r="BR33" s="432"/>
      <c r="BS33" s="432"/>
      <c r="BT33" s="432"/>
      <c r="BU33" s="432"/>
      <c r="BV33" s="203"/>
      <c r="BW33" s="467" t="s">
        <v>197</v>
      </c>
      <c r="BX33" s="467"/>
      <c r="BY33" s="432" t="s">
        <v>199</v>
      </c>
      <c r="BZ33" s="432"/>
      <c r="CA33" s="432"/>
      <c r="CB33" s="432"/>
      <c r="CC33" s="432"/>
      <c r="CD33" s="432"/>
      <c r="CE33" s="432"/>
      <c r="CF33" s="432"/>
      <c r="CG33" s="432"/>
      <c r="CH33" s="432"/>
      <c r="CI33" s="432"/>
      <c r="CJ33" s="432"/>
      <c r="CK33" s="432"/>
      <c r="CL33" s="432"/>
      <c r="CM33" s="432"/>
      <c r="CN33" s="202"/>
      <c r="CO33" s="467" t="s">
        <v>200</v>
      </c>
      <c r="CP33" s="467"/>
      <c r="CQ33" s="432" t="s">
        <v>201</v>
      </c>
      <c r="CR33" s="432"/>
      <c r="CS33" s="432"/>
      <c r="CT33" s="432"/>
      <c r="CU33" s="432"/>
      <c r="CV33" s="432"/>
      <c r="CW33" s="432"/>
      <c r="CX33" s="432"/>
      <c r="CY33" s="432"/>
      <c r="CZ33" s="432"/>
      <c r="DA33" s="432"/>
      <c r="DB33" s="432"/>
      <c r="DC33" s="432"/>
      <c r="DD33" s="432"/>
      <c r="DE33" s="432"/>
      <c r="DF33" s="202"/>
      <c r="DG33" s="632" t="s">
        <v>202</v>
      </c>
      <c r="DH33" s="632"/>
      <c r="DI33" s="204"/>
    </row>
    <row r="34" spans="1:113" ht="32.25" customHeight="1" x14ac:dyDescent="0.2">
      <c r="A34" s="177"/>
      <c r="B34" s="201"/>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77"/>
      <c r="U34" s="633">
        <f>IF(W34="","",MAX(C34:D43)+1)</f>
        <v>2</v>
      </c>
      <c r="V34" s="633"/>
      <c r="W34" s="634" t="str">
        <f>IF('各会計、関係団体の財政状況及び健全化判断比率'!B28="","",'各会計、関係団体の財政状況及び健全化判断比率'!B28)</f>
        <v>国民健康保険事業勘定特別会計</v>
      </c>
      <c r="X34" s="634"/>
      <c r="Y34" s="634"/>
      <c r="Z34" s="634"/>
      <c r="AA34" s="634"/>
      <c r="AB34" s="634"/>
      <c r="AC34" s="634"/>
      <c r="AD34" s="634"/>
      <c r="AE34" s="634"/>
      <c r="AF34" s="634"/>
      <c r="AG34" s="634"/>
      <c r="AH34" s="634"/>
      <c r="AI34" s="634"/>
      <c r="AJ34" s="634"/>
      <c r="AK34" s="634"/>
      <c r="AL34" s="177"/>
      <c r="AM34" s="633">
        <f>IF(AO34="","",MAX(C34:D43,U34:V43)+1)</f>
        <v>4</v>
      </c>
      <c r="AN34" s="633"/>
      <c r="AO34" s="634" t="str">
        <f>IF('各会計、関係団体の財政状況及び健全化判断比率'!B30="","",'各会計、関係団体の財政状況及び健全化判断比率'!B30)</f>
        <v>国民健康保険病院事業会計</v>
      </c>
      <c r="AP34" s="634"/>
      <c r="AQ34" s="634"/>
      <c r="AR34" s="634"/>
      <c r="AS34" s="634"/>
      <c r="AT34" s="634"/>
      <c r="AU34" s="634"/>
      <c r="AV34" s="634"/>
      <c r="AW34" s="634"/>
      <c r="AX34" s="634"/>
      <c r="AY34" s="634"/>
      <c r="AZ34" s="634"/>
      <c r="BA34" s="634"/>
      <c r="BB34" s="634"/>
      <c r="BC34" s="634"/>
      <c r="BD34" s="177"/>
      <c r="BE34" s="633">
        <f>IF(BG34="","",MAX(C34:D43,U34:V43,AM34:AN43)+1)</f>
        <v>6</v>
      </c>
      <c r="BF34" s="633"/>
      <c r="BG34" s="634" t="str">
        <f>IF('各会計、関係団体の財政状況及び健全化判断比率'!B32="","",'各会計、関係団体の財政状況及び健全化判断比率'!B32)</f>
        <v>農業集落排水事業特別会計</v>
      </c>
      <c r="BH34" s="634"/>
      <c r="BI34" s="634"/>
      <c r="BJ34" s="634"/>
      <c r="BK34" s="634"/>
      <c r="BL34" s="634"/>
      <c r="BM34" s="634"/>
      <c r="BN34" s="634"/>
      <c r="BO34" s="634"/>
      <c r="BP34" s="634"/>
      <c r="BQ34" s="634"/>
      <c r="BR34" s="634"/>
      <c r="BS34" s="634"/>
      <c r="BT34" s="634"/>
      <c r="BU34" s="634"/>
      <c r="BV34" s="177"/>
      <c r="BW34" s="633">
        <f>IF(BY34="","",MAX(C34:D43,U34:V43,AM34:AN43,BE34:BF43)+1)</f>
        <v>7</v>
      </c>
      <c r="BX34" s="633"/>
      <c r="BY34" s="634" t="str">
        <f>IF('各会計、関係団体の財政状況及び健全化判断比率'!B68="","",'各会計、関係団体の財政状況及び健全化判断比率'!B68)</f>
        <v>岩手県市町村総合事務組合（一般会計）</v>
      </c>
      <c r="BZ34" s="634"/>
      <c r="CA34" s="634"/>
      <c r="CB34" s="634"/>
      <c r="CC34" s="634"/>
      <c r="CD34" s="634"/>
      <c r="CE34" s="634"/>
      <c r="CF34" s="634"/>
      <c r="CG34" s="634"/>
      <c r="CH34" s="634"/>
      <c r="CI34" s="634"/>
      <c r="CJ34" s="634"/>
      <c r="CK34" s="634"/>
      <c r="CL34" s="634"/>
      <c r="CM34" s="634"/>
      <c r="CN34" s="177"/>
      <c r="CO34" s="633">
        <f>IF(CQ34="","",MAX(C34:D43,U34:V43,AM34:AN43,BE34:BF43,BW34:BX43)+1)</f>
        <v>14</v>
      </c>
      <c r="CP34" s="633"/>
      <c r="CQ34" s="634" t="str">
        <f>IF('各会計、関係団体の財政状況及び健全化判断比率'!BS7="","",'各会計、関係団体の財政状況及び健全化判断比率'!BS7)</f>
        <v>（社）葛巻町畜産開発公社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4"/>
    </row>
    <row r="35" spans="1:113" ht="32.25" customHeight="1" x14ac:dyDescent="0.2">
      <c r="A35" s="177"/>
      <c r="B35" s="201"/>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77"/>
      <c r="U35" s="633">
        <f>IF(W35="","",U34+1)</f>
        <v>3</v>
      </c>
      <c r="V35" s="633"/>
      <c r="W35" s="634" t="str">
        <f>IF('各会計、関係団体の財政状況及び健全化判断比率'!B29="","",'各会計、関係団体の財政状況及び健全化判断比率'!B29)</f>
        <v>後期高齢者医療事業特別会計</v>
      </c>
      <c r="X35" s="634"/>
      <c r="Y35" s="634"/>
      <c r="Z35" s="634"/>
      <c r="AA35" s="634"/>
      <c r="AB35" s="634"/>
      <c r="AC35" s="634"/>
      <c r="AD35" s="634"/>
      <c r="AE35" s="634"/>
      <c r="AF35" s="634"/>
      <c r="AG35" s="634"/>
      <c r="AH35" s="634"/>
      <c r="AI35" s="634"/>
      <c r="AJ35" s="634"/>
      <c r="AK35" s="634"/>
      <c r="AL35" s="177"/>
      <c r="AM35" s="633">
        <f t="shared" ref="AM35:AM43" si="0">IF(AO35="","",AM34+1)</f>
        <v>5</v>
      </c>
      <c r="AN35" s="633"/>
      <c r="AO35" s="634" t="str">
        <f>IF('各会計、関係団体の財政状況及び健全化判断比率'!B31="","",'各会計、関係団体の財政状況及び健全化判断比率'!B31)</f>
        <v>水道事業会計</v>
      </c>
      <c r="AP35" s="634"/>
      <c r="AQ35" s="634"/>
      <c r="AR35" s="634"/>
      <c r="AS35" s="634"/>
      <c r="AT35" s="634"/>
      <c r="AU35" s="634"/>
      <c r="AV35" s="634"/>
      <c r="AW35" s="634"/>
      <c r="AX35" s="634"/>
      <c r="AY35" s="634"/>
      <c r="AZ35" s="634"/>
      <c r="BA35" s="634"/>
      <c r="BB35" s="634"/>
      <c r="BC35" s="634"/>
      <c r="BD35" s="177"/>
      <c r="BE35" s="633" t="str">
        <f t="shared" ref="BE35:BE43" si="1">IF(BG35="","",BE34+1)</f>
        <v/>
      </c>
      <c r="BF35" s="633"/>
      <c r="BG35" s="634"/>
      <c r="BH35" s="634"/>
      <c r="BI35" s="634"/>
      <c r="BJ35" s="634"/>
      <c r="BK35" s="634"/>
      <c r="BL35" s="634"/>
      <c r="BM35" s="634"/>
      <c r="BN35" s="634"/>
      <c r="BO35" s="634"/>
      <c r="BP35" s="634"/>
      <c r="BQ35" s="634"/>
      <c r="BR35" s="634"/>
      <c r="BS35" s="634"/>
      <c r="BT35" s="634"/>
      <c r="BU35" s="634"/>
      <c r="BV35" s="177"/>
      <c r="BW35" s="633">
        <f t="shared" ref="BW35:BW43" si="2">IF(BY35="","",BW34+1)</f>
        <v>8</v>
      </c>
      <c r="BX35" s="633"/>
      <c r="BY35" s="634" t="str">
        <f>IF('各会計、関係団体の財政状況及び健全化判断比率'!B69="","",'各会計、関係団体の財政状況及び健全化判断比率'!B69)</f>
        <v>岩手県市町村総合事務組合（特別会計）</v>
      </c>
      <c r="BZ35" s="634"/>
      <c r="CA35" s="634"/>
      <c r="CB35" s="634"/>
      <c r="CC35" s="634"/>
      <c r="CD35" s="634"/>
      <c r="CE35" s="634"/>
      <c r="CF35" s="634"/>
      <c r="CG35" s="634"/>
      <c r="CH35" s="634"/>
      <c r="CI35" s="634"/>
      <c r="CJ35" s="634"/>
      <c r="CK35" s="634"/>
      <c r="CL35" s="634"/>
      <c r="CM35" s="634"/>
      <c r="CN35" s="177"/>
      <c r="CO35" s="633">
        <f t="shared" ref="CO35:CO43" si="3">IF(CQ35="","",CO34+1)</f>
        <v>15</v>
      </c>
      <c r="CP35" s="633"/>
      <c r="CQ35" s="634" t="str">
        <f>IF('各会計、関係団体の財政状況及び健全化判断比率'!BS8="","",'各会計、関係団体の財政状況及び健全化判断比率'!BS8)</f>
        <v>(株)岩手くずまきワイン</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4"/>
    </row>
    <row r="36" spans="1:113" ht="32.25" customHeight="1" x14ac:dyDescent="0.2">
      <c r="A36" s="177"/>
      <c r="B36" s="201"/>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77"/>
      <c r="U36" s="633" t="str">
        <f t="shared" ref="U36:U43" si="4">IF(W36="","",U35+1)</f>
        <v/>
      </c>
      <c r="V36" s="633"/>
      <c r="W36" s="634"/>
      <c r="X36" s="634"/>
      <c r="Y36" s="634"/>
      <c r="Z36" s="634"/>
      <c r="AA36" s="634"/>
      <c r="AB36" s="634"/>
      <c r="AC36" s="634"/>
      <c r="AD36" s="634"/>
      <c r="AE36" s="634"/>
      <c r="AF36" s="634"/>
      <c r="AG36" s="634"/>
      <c r="AH36" s="634"/>
      <c r="AI36" s="634"/>
      <c r="AJ36" s="634"/>
      <c r="AK36" s="634"/>
      <c r="AL36" s="177"/>
      <c r="AM36" s="633" t="str">
        <f t="shared" si="0"/>
        <v/>
      </c>
      <c r="AN36" s="633"/>
      <c r="AO36" s="634"/>
      <c r="AP36" s="634"/>
      <c r="AQ36" s="634"/>
      <c r="AR36" s="634"/>
      <c r="AS36" s="634"/>
      <c r="AT36" s="634"/>
      <c r="AU36" s="634"/>
      <c r="AV36" s="634"/>
      <c r="AW36" s="634"/>
      <c r="AX36" s="634"/>
      <c r="AY36" s="634"/>
      <c r="AZ36" s="634"/>
      <c r="BA36" s="634"/>
      <c r="BB36" s="634"/>
      <c r="BC36" s="634"/>
      <c r="BD36" s="177"/>
      <c r="BE36" s="633" t="str">
        <f t="shared" si="1"/>
        <v/>
      </c>
      <c r="BF36" s="633"/>
      <c r="BG36" s="634"/>
      <c r="BH36" s="634"/>
      <c r="BI36" s="634"/>
      <c r="BJ36" s="634"/>
      <c r="BK36" s="634"/>
      <c r="BL36" s="634"/>
      <c r="BM36" s="634"/>
      <c r="BN36" s="634"/>
      <c r="BO36" s="634"/>
      <c r="BP36" s="634"/>
      <c r="BQ36" s="634"/>
      <c r="BR36" s="634"/>
      <c r="BS36" s="634"/>
      <c r="BT36" s="634"/>
      <c r="BU36" s="634"/>
      <c r="BV36" s="177"/>
      <c r="BW36" s="633">
        <f t="shared" si="2"/>
        <v>9</v>
      </c>
      <c r="BX36" s="633"/>
      <c r="BY36" s="634" t="str">
        <f>IF('各会計、関係団体の財政状況及び健全化判断比率'!B70="","",'各会計、関係団体の財政状況及び健全化判断比率'!B70)</f>
        <v>盛岡北部行政事務組合（一般会計）</v>
      </c>
      <c r="BZ36" s="634"/>
      <c r="CA36" s="634"/>
      <c r="CB36" s="634"/>
      <c r="CC36" s="634"/>
      <c r="CD36" s="634"/>
      <c r="CE36" s="634"/>
      <c r="CF36" s="634"/>
      <c r="CG36" s="634"/>
      <c r="CH36" s="634"/>
      <c r="CI36" s="634"/>
      <c r="CJ36" s="634"/>
      <c r="CK36" s="634"/>
      <c r="CL36" s="634"/>
      <c r="CM36" s="634"/>
      <c r="CN36" s="177"/>
      <c r="CO36" s="633">
        <f t="shared" si="3"/>
        <v>16</v>
      </c>
      <c r="CP36" s="633"/>
      <c r="CQ36" s="634" t="str">
        <f>IF('各会計、関係団体の財政状況及び健全化判断比率'!BS9="","",'各会計、関係団体の財政状況及び健全化判断比率'!BS9)</f>
        <v>葛巻町森林組合</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4"/>
    </row>
    <row r="37" spans="1:113" ht="32.25" customHeight="1" x14ac:dyDescent="0.2">
      <c r="A37" s="177"/>
      <c r="B37" s="201"/>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77"/>
      <c r="U37" s="633" t="str">
        <f t="shared" si="4"/>
        <v/>
      </c>
      <c r="V37" s="633"/>
      <c r="W37" s="634"/>
      <c r="X37" s="634"/>
      <c r="Y37" s="634"/>
      <c r="Z37" s="634"/>
      <c r="AA37" s="634"/>
      <c r="AB37" s="634"/>
      <c r="AC37" s="634"/>
      <c r="AD37" s="634"/>
      <c r="AE37" s="634"/>
      <c r="AF37" s="634"/>
      <c r="AG37" s="634"/>
      <c r="AH37" s="634"/>
      <c r="AI37" s="634"/>
      <c r="AJ37" s="634"/>
      <c r="AK37" s="634"/>
      <c r="AL37" s="177"/>
      <c r="AM37" s="633" t="str">
        <f t="shared" si="0"/>
        <v/>
      </c>
      <c r="AN37" s="633"/>
      <c r="AO37" s="634"/>
      <c r="AP37" s="634"/>
      <c r="AQ37" s="634"/>
      <c r="AR37" s="634"/>
      <c r="AS37" s="634"/>
      <c r="AT37" s="634"/>
      <c r="AU37" s="634"/>
      <c r="AV37" s="634"/>
      <c r="AW37" s="634"/>
      <c r="AX37" s="634"/>
      <c r="AY37" s="634"/>
      <c r="AZ37" s="634"/>
      <c r="BA37" s="634"/>
      <c r="BB37" s="634"/>
      <c r="BC37" s="634"/>
      <c r="BD37" s="177"/>
      <c r="BE37" s="633" t="str">
        <f t="shared" si="1"/>
        <v/>
      </c>
      <c r="BF37" s="633"/>
      <c r="BG37" s="634"/>
      <c r="BH37" s="634"/>
      <c r="BI37" s="634"/>
      <c r="BJ37" s="634"/>
      <c r="BK37" s="634"/>
      <c r="BL37" s="634"/>
      <c r="BM37" s="634"/>
      <c r="BN37" s="634"/>
      <c r="BO37" s="634"/>
      <c r="BP37" s="634"/>
      <c r="BQ37" s="634"/>
      <c r="BR37" s="634"/>
      <c r="BS37" s="634"/>
      <c r="BT37" s="634"/>
      <c r="BU37" s="634"/>
      <c r="BV37" s="177"/>
      <c r="BW37" s="633">
        <f t="shared" si="2"/>
        <v>10</v>
      </c>
      <c r="BX37" s="633"/>
      <c r="BY37" s="634" t="str">
        <f>IF('各会計、関係団体の財政状況及び健全化判断比率'!B71="","",'各会計、関係団体の財政状況及び健全化判断比率'!B71)</f>
        <v>盛岡北部行政事務組合（介護保険事業）</v>
      </c>
      <c r="BZ37" s="634"/>
      <c r="CA37" s="634"/>
      <c r="CB37" s="634"/>
      <c r="CC37" s="634"/>
      <c r="CD37" s="634"/>
      <c r="CE37" s="634"/>
      <c r="CF37" s="634"/>
      <c r="CG37" s="634"/>
      <c r="CH37" s="634"/>
      <c r="CI37" s="634"/>
      <c r="CJ37" s="634"/>
      <c r="CK37" s="634"/>
      <c r="CL37" s="634"/>
      <c r="CM37" s="634"/>
      <c r="CN37" s="177"/>
      <c r="CO37" s="633">
        <f t="shared" si="3"/>
        <v>17</v>
      </c>
      <c r="CP37" s="633"/>
      <c r="CQ37" s="634" t="str">
        <f>IF('各会計、関係団体の財政状況及び健全化判断比率'!BS10="","",'各会計、関係団体の財政状況及び健全化判断比率'!BS10)</f>
        <v>(株)グリーンテージくずまき</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4"/>
    </row>
    <row r="38" spans="1:113" ht="32.25" customHeight="1" x14ac:dyDescent="0.2">
      <c r="A38" s="177"/>
      <c r="B38" s="201"/>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77"/>
      <c r="U38" s="633" t="str">
        <f t="shared" si="4"/>
        <v/>
      </c>
      <c r="V38" s="633"/>
      <c r="W38" s="634"/>
      <c r="X38" s="634"/>
      <c r="Y38" s="634"/>
      <c r="Z38" s="634"/>
      <c r="AA38" s="634"/>
      <c r="AB38" s="634"/>
      <c r="AC38" s="634"/>
      <c r="AD38" s="634"/>
      <c r="AE38" s="634"/>
      <c r="AF38" s="634"/>
      <c r="AG38" s="634"/>
      <c r="AH38" s="634"/>
      <c r="AI38" s="634"/>
      <c r="AJ38" s="634"/>
      <c r="AK38" s="634"/>
      <c r="AL38" s="177"/>
      <c r="AM38" s="633" t="str">
        <f t="shared" si="0"/>
        <v/>
      </c>
      <c r="AN38" s="633"/>
      <c r="AO38" s="634"/>
      <c r="AP38" s="634"/>
      <c r="AQ38" s="634"/>
      <c r="AR38" s="634"/>
      <c r="AS38" s="634"/>
      <c r="AT38" s="634"/>
      <c r="AU38" s="634"/>
      <c r="AV38" s="634"/>
      <c r="AW38" s="634"/>
      <c r="AX38" s="634"/>
      <c r="AY38" s="634"/>
      <c r="AZ38" s="634"/>
      <c r="BA38" s="634"/>
      <c r="BB38" s="634"/>
      <c r="BC38" s="634"/>
      <c r="BD38" s="177"/>
      <c r="BE38" s="633" t="str">
        <f t="shared" si="1"/>
        <v/>
      </c>
      <c r="BF38" s="633"/>
      <c r="BG38" s="634"/>
      <c r="BH38" s="634"/>
      <c r="BI38" s="634"/>
      <c r="BJ38" s="634"/>
      <c r="BK38" s="634"/>
      <c r="BL38" s="634"/>
      <c r="BM38" s="634"/>
      <c r="BN38" s="634"/>
      <c r="BO38" s="634"/>
      <c r="BP38" s="634"/>
      <c r="BQ38" s="634"/>
      <c r="BR38" s="634"/>
      <c r="BS38" s="634"/>
      <c r="BT38" s="634"/>
      <c r="BU38" s="634"/>
      <c r="BV38" s="177"/>
      <c r="BW38" s="633">
        <f t="shared" si="2"/>
        <v>11</v>
      </c>
      <c r="BX38" s="633"/>
      <c r="BY38" s="634" t="str">
        <f>IF('各会計、関係団体の財政状況及び健全化判断比率'!B72="","",'各会計、関係団体の財政状況及び健全化判断比率'!B72)</f>
        <v>盛岡地区広域消防組合</v>
      </c>
      <c r="BZ38" s="634"/>
      <c r="CA38" s="634"/>
      <c r="CB38" s="634"/>
      <c r="CC38" s="634"/>
      <c r="CD38" s="634"/>
      <c r="CE38" s="634"/>
      <c r="CF38" s="634"/>
      <c r="CG38" s="634"/>
      <c r="CH38" s="634"/>
      <c r="CI38" s="634"/>
      <c r="CJ38" s="634"/>
      <c r="CK38" s="634"/>
      <c r="CL38" s="634"/>
      <c r="CM38" s="634"/>
      <c r="CN38" s="177"/>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4"/>
    </row>
    <row r="39" spans="1:113" ht="32.25" customHeight="1" x14ac:dyDescent="0.2">
      <c r="A39" s="177"/>
      <c r="B39" s="201"/>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77"/>
      <c r="U39" s="633" t="str">
        <f t="shared" si="4"/>
        <v/>
      </c>
      <c r="V39" s="633"/>
      <c r="W39" s="634"/>
      <c r="X39" s="634"/>
      <c r="Y39" s="634"/>
      <c r="Z39" s="634"/>
      <c r="AA39" s="634"/>
      <c r="AB39" s="634"/>
      <c r="AC39" s="634"/>
      <c r="AD39" s="634"/>
      <c r="AE39" s="634"/>
      <c r="AF39" s="634"/>
      <c r="AG39" s="634"/>
      <c r="AH39" s="634"/>
      <c r="AI39" s="634"/>
      <c r="AJ39" s="634"/>
      <c r="AK39" s="634"/>
      <c r="AL39" s="177"/>
      <c r="AM39" s="633" t="str">
        <f t="shared" si="0"/>
        <v/>
      </c>
      <c r="AN39" s="633"/>
      <c r="AO39" s="634"/>
      <c r="AP39" s="634"/>
      <c r="AQ39" s="634"/>
      <c r="AR39" s="634"/>
      <c r="AS39" s="634"/>
      <c r="AT39" s="634"/>
      <c r="AU39" s="634"/>
      <c r="AV39" s="634"/>
      <c r="AW39" s="634"/>
      <c r="AX39" s="634"/>
      <c r="AY39" s="634"/>
      <c r="AZ39" s="634"/>
      <c r="BA39" s="634"/>
      <c r="BB39" s="634"/>
      <c r="BC39" s="634"/>
      <c r="BD39" s="177"/>
      <c r="BE39" s="633" t="str">
        <f t="shared" si="1"/>
        <v/>
      </c>
      <c r="BF39" s="633"/>
      <c r="BG39" s="634"/>
      <c r="BH39" s="634"/>
      <c r="BI39" s="634"/>
      <c r="BJ39" s="634"/>
      <c r="BK39" s="634"/>
      <c r="BL39" s="634"/>
      <c r="BM39" s="634"/>
      <c r="BN39" s="634"/>
      <c r="BO39" s="634"/>
      <c r="BP39" s="634"/>
      <c r="BQ39" s="634"/>
      <c r="BR39" s="634"/>
      <c r="BS39" s="634"/>
      <c r="BT39" s="634"/>
      <c r="BU39" s="634"/>
      <c r="BV39" s="177"/>
      <c r="BW39" s="633">
        <f t="shared" si="2"/>
        <v>12</v>
      </c>
      <c r="BX39" s="633"/>
      <c r="BY39" s="634" t="str">
        <f>IF('各会計、関係団体の財政状況及び健全化判断比率'!B73="","",'各会計、関係団体の財政状況及び健全化判断比率'!B73)</f>
        <v>岩手県後期高齢者医療広域連合（一般会計）</v>
      </c>
      <c r="BZ39" s="634"/>
      <c r="CA39" s="634"/>
      <c r="CB39" s="634"/>
      <c r="CC39" s="634"/>
      <c r="CD39" s="634"/>
      <c r="CE39" s="634"/>
      <c r="CF39" s="634"/>
      <c r="CG39" s="634"/>
      <c r="CH39" s="634"/>
      <c r="CI39" s="634"/>
      <c r="CJ39" s="634"/>
      <c r="CK39" s="634"/>
      <c r="CL39" s="634"/>
      <c r="CM39" s="634"/>
      <c r="CN39" s="177"/>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4"/>
    </row>
    <row r="40" spans="1:113" ht="32.25" customHeight="1" x14ac:dyDescent="0.2">
      <c r="A40" s="177"/>
      <c r="B40" s="201"/>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77"/>
      <c r="U40" s="633" t="str">
        <f t="shared" si="4"/>
        <v/>
      </c>
      <c r="V40" s="633"/>
      <c r="W40" s="634"/>
      <c r="X40" s="634"/>
      <c r="Y40" s="634"/>
      <c r="Z40" s="634"/>
      <c r="AA40" s="634"/>
      <c r="AB40" s="634"/>
      <c r="AC40" s="634"/>
      <c r="AD40" s="634"/>
      <c r="AE40" s="634"/>
      <c r="AF40" s="634"/>
      <c r="AG40" s="634"/>
      <c r="AH40" s="634"/>
      <c r="AI40" s="634"/>
      <c r="AJ40" s="634"/>
      <c r="AK40" s="634"/>
      <c r="AL40" s="177"/>
      <c r="AM40" s="633" t="str">
        <f t="shared" si="0"/>
        <v/>
      </c>
      <c r="AN40" s="633"/>
      <c r="AO40" s="634"/>
      <c r="AP40" s="634"/>
      <c r="AQ40" s="634"/>
      <c r="AR40" s="634"/>
      <c r="AS40" s="634"/>
      <c r="AT40" s="634"/>
      <c r="AU40" s="634"/>
      <c r="AV40" s="634"/>
      <c r="AW40" s="634"/>
      <c r="AX40" s="634"/>
      <c r="AY40" s="634"/>
      <c r="AZ40" s="634"/>
      <c r="BA40" s="634"/>
      <c r="BB40" s="634"/>
      <c r="BC40" s="634"/>
      <c r="BD40" s="177"/>
      <c r="BE40" s="633" t="str">
        <f t="shared" si="1"/>
        <v/>
      </c>
      <c r="BF40" s="633"/>
      <c r="BG40" s="634"/>
      <c r="BH40" s="634"/>
      <c r="BI40" s="634"/>
      <c r="BJ40" s="634"/>
      <c r="BK40" s="634"/>
      <c r="BL40" s="634"/>
      <c r="BM40" s="634"/>
      <c r="BN40" s="634"/>
      <c r="BO40" s="634"/>
      <c r="BP40" s="634"/>
      <c r="BQ40" s="634"/>
      <c r="BR40" s="634"/>
      <c r="BS40" s="634"/>
      <c r="BT40" s="634"/>
      <c r="BU40" s="634"/>
      <c r="BV40" s="177"/>
      <c r="BW40" s="633">
        <f t="shared" si="2"/>
        <v>13</v>
      </c>
      <c r="BX40" s="633"/>
      <c r="BY40" s="634" t="str">
        <f>IF('各会計、関係団体の財政状況及び健全化判断比率'!B74="","",'各会計、関係団体の財政状況及び健全化判断比率'!B74)</f>
        <v>岩手県後期高齢者医療広域連合（特別会計）</v>
      </c>
      <c r="BZ40" s="634"/>
      <c r="CA40" s="634"/>
      <c r="CB40" s="634"/>
      <c r="CC40" s="634"/>
      <c r="CD40" s="634"/>
      <c r="CE40" s="634"/>
      <c r="CF40" s="634"/>
      <c r="CG40" s="634"/>
      <c r="CH40" s="634"/>
      <c r="CI40" s="634"/>
      <c r="CJ40" s="634"/>
      <c r="CK40" s="634"/>
      <c r="CL40" s="634"/>
      <c r="CM40" s="634"/>
      <c r="CN40" s="177"/>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4"/>
    </row>
    <row r="41" spans="1:113" ht="32.25" customHeight="1" x14ac:dyDescent="0.2">
      <c r="A41" s="177"/>
      <c r="B41" s="201"/>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77"/>
      <c r="U41" s="633" t="str">
        <f t="shared" si="4"/>
        <v/>
      </c>
      <c r="V41" s="633"/>
      <c r="W41" s="634"/>
      <c r="X41" s="634"/>
      <c r="Y41" s="634"/>
      <c r="Z41" s="634"/>
      <c r="AA41" s="634"/>
      <c r="AB41" s="634"/>
      <c r="AC41" s="634"/>
      <c r="AD41" s="634"/>
      <c r="AE41" s="634"/>
      <c r="AF41" s="634"/>
      <c r="AG41" s="634"/>
      <c r="AH41" s="634"/>
      <c r="AI41" s="634"/>
      <c r="AJ41" s="634"/>
      <c r="AK41" s="634"/>
      <c r="AL41" s="177"/>
      <c r="AM41" s="633" t="str">
        <f t="shared" si="0"/>
        <v/>
      </c>
      <c r="AN41" s="633"/>
      <c r="AO41" s="634"/>
      <c r="AP41" s="634"/>
      <c r="AQ41" s="634"/>
      <c r="AR41" s="634"/>
      <c r="AS41" s="634"/>
      <c r="AT41" s="634"/>
      <c r="AU41" s="634"/>
      <c r="AV41" s="634"/>
      <c r="AW41" s="634"/>
      <c r="AX41" s="634"/>
      <c r="AY41" s="634"/>
      <c r="AZ41" s="634"/>
      <c r="BA41" s="634"/>
      <c r="BB41" s="634"/>
      <c r="BC41" s="634"/>
      <c r="BD41" s="177"/>
      <c r="BE41" s="633" t="str">
        <f t="shared" si="1"/>
        <v/>
      </c>
      <c r="BF41" s="633"/>
      <c r="BG41" s="634"/>
      <c r="BH41" s="634"/>
      <c r="BI41" s="634"/>
      <c r="BJ41" s="634"/>
      <c r="BK41" s="634"/>
      <c r="BL41" s="634"/>
      <c r="BM41" s="634"/>
      <c r="BN41" s="634"/>
      <c r="BO41" s="634"/>
      <c r="BP41" s="634"/>
      <c r="BQ41" s="634"/>
      <c r="BR41" s="634"/>
      <c r="BS41" s="634"/>
      <c r="BT41" s="634"/>
      <c r="BU41" s="634"/>
      <c r="BV41" s="177"/>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77"/>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4"/>
    </row>
    <row r="42" spans="1:113" ht="32.25" customHeight="1" x14ac:dyDescent="0.2">
      <c r="B42" s="201"/>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77"/>
      <c r="U42" s="633" t="str">
        <f t="shared" si="4"/>
        <v/>
      </c>
      <c r="V42" s="633"/>
      <c r="W42" s="634"/>
      <c r="X42" s="634"/>
      <c r="Y42" s="634"/>
      <c r="Z42" s="634"/>
      <c r="AA42" s="634"/>
      <c r="AB42" s="634"/>
      <c r="AC42" s="634"/>
      <c r="AD42" s="634"/>
      <c r="AE42" s="634"/>
      <c r="AF42" s="634"/>
      <c r="AG42" s="634"/>
      <c r="AH42" s="634"/>
      <c r="AI42" s="634"/>
      <c r="AJ42" s="634"/>
      <c r="AK42" s="634"/>
      <c r="AL42" s="177"/>
      <c r="AM42" s="633" t="str">
        <f t="shared" si="0"/>
        <v/>
      </c>
      <c r="AN42" s="633"/>
      <c r="AO42" s="634"/>
      <c r="AP42" s="634"/>
      <c r="AQ42" s="634"/>
      <c r="AR42" s="634"/>
      <c r="AS42" s="634"/>
      <c r="AT42" s="634"/>
      <c r="AU42" s="634"/>
      <c r="AV42" s="634"/>
      <c r="AW42" s="634"/>
      <c r="AX42" s="634"/>
      <c r="AY42" s="634"/>
      <c r="AZ42" s="634"/>
      <c r="BA42" s="634"/>
      <c r="BB42" s="634"/>
      <c r="BC42" s="634"/>
      <c r="BD42" s="177"/>
      <c r="BE42" s="633" t="str">
        <f t="shared" si="1"/>
        <v/>
      </c>
      <c r="BF42" s="633"/>
      <c r="BG42" s="634"/>
      <c r="BH42" s="634"/>
      <c r="BI42" s="634"/>
      <c r="BJ42" s="634"/>
      <c r="BK42" s="634"/>
      <c r="BL42" s="634"/>
      <c r="BM42" s="634"/>
      <c r="BN42" s="634"/>
      <c r="BO42" s="634"/>
      <c r="BP42" s="634"/>
      <c r="BQ42" s="634"/>
      <c r="BR42" s="634"/>
      <c r="BS42" s="634"/>
      <c r="BT42" s="634"/>
      <c r="BU42" s="634"/>
      <c r="BV42" s="177"/>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77"/>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4"/>
    </row>
    <row r="43" spans="1:113" ht="32.25" customHeight="1" x14ac:dyDescent="0.2">
      <c r="B43" s="201"/>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77"/>
      <c r="U43" s="633" t="str">
        <f t="shared" si="4"/>
        <v/>
      </c>
      <c r="V43" s="633"/>
      <c r="W43" s="634"/>
      <c r="X43" s="634"/>
      <c r="Y43" s="634"/>
      <c r="Z43" s="634"/>
      <c r="AA43" s="634"/>
      <c r="AB43" s="634"/>
      <c r="AC43" s="634"/>
      <c r="AD43" s="634"/>
      <c r="AE43" s="634"/>
      <c r="AF43" s="634"/>
      <c r="AG43" s="634"/>
      <c r="AH43" s="634"/>
      <c r="AI43" s="634"/>
      <c r="AJ43" s="634"/>
      <c r="AK43" s="634"/>
      <c r="AL43" s="177"/>
      <c r="AM43" s="633" t="str">
        <f t="shared" si="0"/>
        <v/>
      </c>
      <c r="AN43" s="633"/>
      <c r="AO43" s="634"/>
      <c r="AP43" s="634"/>
      <c r="AQ43" s="634"/>
      <c r="AR43" s="634"/>
      <c r="AS43" s="634"/>
      <c r="AT43" s="634"/>
      <c r="AU43" s="634"/>
      <c r="AV43" s="634"/>
      <c r="AW43" s="634"/>
      <c r="AX43" s="634"/>
      <c r="AY43" s="634"/>
      <c r="AZ43" s="634"/>
      <c r="BA43" s="634"/>
      <c r="BB43" s="634"/>
      <c r="BC43" s="634"/>
      <c r="BD43" s="177"/>
      <c r="BE43" s="633" t="str">
        <f t="shared" si="1"/>
        <v/>
      </c>
      <c r="BF43" s="633"/>
      <c r="BG43" s="634"/>
      <c r="BH43" s="634"/>
      <c r="BI43" s="634"/>
      <c r="BJ43" s="634"/>
      <c r="BK43" s="634"/>
      <c r="BL43" s="634"/>
      <c r="BM43" s="634"/>
      <c r="BN43" s="634"/>
      <c r="BO43" s="634"/>
      <c r="BP43" s="634"/>
      <c r="BQ43" s="634"/>
      <c r="BR43" s="634"/>
      <c r="BS43" s="634"/>
      <c r="BT43" s="634"/>
      <c r="BU43" s="634"/>
      <c r="BV43" s="177"/>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77"/>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4"/>
    </row>
    <row r="44" spans="1:113" ht="13.5" customHeight="1" thickBot="1" x14ac:dyDescent="0.25">
      <c r="B44" s="205"/>
      <c r="C44" s="206"/>
      <c r="D44" s="206"/>
      <c r="E44" s="206"/>
      <c r="F44" s="206"/>
      <c r="G44" s="206"/>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6"/>
      <c r="AY44" s="206"/>
      <c r="AZ44" s="206"/>
      <c r="BA44" s="206"/>
      <c r="BB44" s="206"/>
      <c r="BC44" s="206"/>
      <c r="BD44" s="206"/>
      <c r="BE44" s="206"/>
      <c r="BF44" s="206"/>
      <c r="BG44" s="206"/>
      <c r="BH44" s="206"/>
      <c r="BI44" s="206"/>
      <c r="BJ44" s="206"/>
      <c r="BK44" s="206"/>
      <c r="BL44" s="206"/>
      <c r="BM44" s="206"/>
      <c r="BN44" s="206"/>
      <c r="BO44" s="206"/>
      <c r="BP44" s="206"/>
      <c r="BQ44" s="206"/>
      <c r="BR44" s="206"/>
      <c r="BS44" s="206"/>
      <c r="BT44" s="206"/>
      <c r="BU44" s="206"/>
      <c r="BV44" s="206"/>
      <c r="BW44" s="206"/>
      <c r="BX44" s="206"/>
      <c r="BY44" s="206"/>
      <c r="BZ44" s="206"/>
      <c r="CA44" s="206"/>
      <c r="CB44" s="206"/>
      <c r="CC44" s="206"/>
      <c r="CD44" s="206"/>
      <c r="CE44" s="206"/>
      <c r="CF44" s="206"/>
      <c r="CG44" s="206"/>
      <c r="CH44" s="206"/>
      <c r="CI44" s="206"/>
      <c r="CJ44" s="206"/>
      <c r="CK44" s="206"/>
      <c r="CL44" s="206"/>
      <c r="CM44" s="206"/>
      <c r="CN44" s="206"/>
      <c r="CO44" s="206"/>
      <c r="CP44" s="206"/>
      <c r="CQ44" s="206"/>
      <c r="CR44" s="206"/>
      <c r="CS44" s="206"/>
      <c r="CT44" s="206"/>
      <c r="CU44" s="206"/>
      <c r="CV44" s="206"/>
      <c r="CW44" s="206"/>
      <c r="CX44" s="206"/>
      <c r="CY44" s="206"/>
      <c r="CZ44" s="206"/>
      <c r="DA44" s="206"/>
      <c r="DB44" s="206"/>
      <c r="DC44" s="206"/>
      <c r="DD44" s="206"/>
      <c r="DE44" s="206"/>
      <c r="DF44" s="206"/>
      <c r="DG44" s="206"/>
      <c r="DH44" s="206"/>
      <c r="DI44" s="207"/>
    </row>
    <row r="45" spans="1:113" x14ac:dyDescent="0.2"/>
    <row r="46" spans="1:113" x14ac:dyDescent="0.2">
      <c r="B46" s="176" t="s">
        <v>203</v>
      </c>
      <c r="E46" s="636" t="s">
        <v>204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205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206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207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208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209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210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211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3BY7Gz1UrfXkVLtmJgr/BGVRX/Xo1EZBXOPeMXFaxmvJ9pIs8SvxHzsm6XWlOGivBNxXXSljfn4pqcCE1vWjrQ==" saltValue="kGKEpKLgZAybeDnSXSq4F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547</v>
      </c>
      <c r="G33" s="29" t="s">
        <v>548</v>
      </c>
      <c r="H33" s="29" t="s">
        <v>549</v>
      </c>
      <c r="I33" s="29" t="s">
        <v>550</v>
      </c>
      <c r="J33" s="30" t="s">
        <v>551</v>
      </c>
      <c r="K33" s="22"/>
      <c r="L33" s="22"/>
      <c r="M33" s="22"/>
      <c r="N33" s="22"/>
      <c r="O33" s="22"/>
      <c r="P33" s="22"/>
    </row>
    <row r="34" spans="1:16" ht="39" customHeight="1" x14ac:dyDescent="0.2">
      <c r="A34" s="22"/>
      <c r="B34" s="31"/>
      <c r="C34" s="1187" t="s">
        <v>554</v>
      </c>
      <c r="D34" s="1187"/>
      <c r="E34" s="1188"/>
      <c r="F34" s="32">
        <v>17.8</v>
      </c>
      <c r="G34" s="33">
        <v>18.87</v>
      </c>
      <c r="H34" s="33">
        <v>18.62</v>
      </c>
      <c r="I34" s="33">
        <v>18.149999999999999</v>
      </c>
      <c r="J34" s="34">
        <v>19.100000000000001</v>
      </c>
      <c r="K34" s="22"/>
      <c r="L34" s="22"/>
      <c r="M34" s="22"/>
      <c r="N34" s="22"/>
      <c r="O34" s="22"/>
      <c r="P34" s="22"/>
    </row>
    <row r="35" spans="1:16" ht="39" customHeight="1" x14ac:dyDescent="0.2">
      <c r="A35" s="22"/>
      <c r="B35" s="35"/>
      <c r="C35" s="1181" t="s">
        <v>555</v>
      </c>
      <c r="D35" s="1182"/>
      <c r="E35" s="1183"/>
      <c r="F35" s="36">
        <v>9.5399999999999991</v>
      </c>
      <c r="G35" s="37">
        <v>13.58</v>
      </c>
      <c r="H35" s="37">
        <v>14.51</v>
      </c>
      <c r="I35" s="37">
        <v>6.47</v>
      </c>
      <c r="J35" s="38">
        <v>13.29</v>
      </c>
      <c r="K35" s="22"/>
      <c r="L35" s="22"/>
      <c r="M35" s="22"/>
      <c r="N35" s="22"/>
      <c r="O35" s="22"/>
      <c r="P35" s="22"/>
    </row>
    <row r="36" spans="1:16" ht="39" customHeight="1" x14ac:dyDescent="0.2">
      <c r="A36" s="22"/>
      <c r="B36" s="35"/>
      <c r="C36" s="1181" t="s">
        <v>556</v>
      </c>
      <c r="D36" s="1182"/>
      <c r="E36" s="1183"/>
      <c r="F36" s="36">
        <v>5.82</v>
      </c>
      <c r="G36" s="37">
        <v>5.43</v>
      </c>
      <c r="H36" s="37">
        <v>4.87</v>
      </c>
      <c r="I36" s="37">
        <v>3.94</v>
      </c>
      <c r="J36" s="38">
        <v>3.46</v>
      </c>
      <c r="K36" s="22"/>
      <c r="L36" s="22"/>
      <c r="M36" s="22"/>
      <c r="N36" s="22"/>
      <c r="O36" s="22"/>
      <c r="P36" s="22"/>
    </row>
    <row r="37" spans="1:16" ht="39" customHeight="1" x14ac:dyDescent="0.2">
      <c r="A37" s="22"/>
      <c r="B37" s="35"/>
      <c r="C37" s="1181" t="s">
        <v>557</v>
      </c>
      <c r="D37" s="1182"/>
      <c r="E37" s="1183"/>
      <c r="F37" s="36">
        <v>0.78</v>
      </c>
      <c r="G37" s="37">
        <v>0.96</v>
      </c>
      <c r="H37" s="37">
        <v>1.05</v>
      </c>
      <c r="I37" s="37">
        <v>0.3</v>
      </c>
      <c r="J37" s="38">
        <v>0.25</v>
      </c>
      <c r="K37" s="22"/>
      <c r="L37" s="22"/>
      <c r="M37" s="22"/>
      <c r="N37" s="22"/>
      <c r="O37" s="22"/>
      <c r="P37" s="22"/>
    </row>
    <row r="38" spans="1:16" ht="39" customHeight="1" x14ac:dyDescent="0.2">
      <c r="A38" s="22"/>
      <c r="B38" s="35"/>
      <c r="C38" s="1181" t="s">
        <v>558</v>
      </c>
      <c r="D38" s="1182"/>
      <c r="E38" s="1183"/>
      <c r="F38" s="36">
        <v>0.25</v>
      </c>
      <c r="G38" s="37">
        <v>0.16</v>
      </c>
      <c r="H38" s="37">
        <v>0.16</v>
      </c>
      <c r="I38" s="37">
        <v>0.12</v>
      </c>
      <c r="J38" s="38">
        <v>0.1</v>
      </c>
      <c r="K38" s="22"/>
      <c r="L38" s="22"/>
      <c r="M38" s="22"/>
      <c r="N38" s="22"/>
      <c r="O38" s="22"/>
      <c r="P38" s="22"/>
    </row>
    <row r="39" spans="1:16" ht="39" customHeight="1" x14ac:dyDescent="0.2">
      <c r="A39" s="22"/>
      <c r="B39" s="35"/>
      <c r="C39" s="1181" t="s">
        <v>559</v>
      </c>
      <c r="D39" s="1182"/>
      <c r="E39" s="1183"/>
      <c r="F39" s="36">
        <v>0.12</v>
      </c>
      <c r="G39" s="37">
        <v>0.1</v>
      </c>
      <c r="H39" s="37">
        <v>0.09</v>
      </c>
      <c r="I39" s="37">
        <v>0.09</v>
      </c>
      <c r="J39" s="38">
        <v>0.09</v>
      </c>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560</v>
      </c>
      <c r="D42" s="1182"/>
      <c r="E42" s="1183"/>
      <c r="F42" s="36" t="s">
        <v>506</v>
      </c>
      <c r="G42" s="37" t="s">
        <v>506</v>
      </c>
      <c r="H42" s="37" t="s">
        <v>506</v>
      </c>
      <c r="I42" s="37" t="s">
        <v>506</v>
      </c>
      <c r="J42" s="38" t="s">
        <v>506</v>
      </c>
      <c r="K42" s="22"/>
      <c r="L42" s="22"/>
      <c r="M42" s="22"/>
      <c r="N42" s="22"/>
      <c r="O42" s="22"/>
      <c r="P42" s="22"/>
    </row>
    <row r="43" spans="1:16" ht="39" customHeight="1" thickBot="1" x14ac:dyDescent="0.25">
      <c r="A43" s="22"/>
      <c r="B43" s="40"/>
      <c r="C43" s="1184" t="s">
        <v>561</v>
      </c>
      <c r="D43" s="1185"/>
      <c r="E43" s="1186"/>
      <c r="F43" s="41" t="s">
        <v>506</v>
      </c>
      <c r="G43" s="42" t="s">
        <v>506</v>
      </c>
      <c r="H43" s="42" t="s">
        <v>506</v>
      </c>
      <c r="I43" s="42" t="s">
        <v>506</v>
      </c>
      <c r="J43" s="43" t="s">
        <v>506</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CQQpLXNoERGEMFQHsZ8fcal8CVBPx5L7S5tDjfYXgkFytqZJ8RL9GVZ41CjT7dTVS02unBlsMtp5W170EnjYsA==" saltValue="Bxh5Fir8ztWEvSk/LyRo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2">
      <c r="A45" s="48"/>
      <c r="B45" s="1189" t="s">
        <v>10</v>
      </c>
      <c r="C45" s="1190"/>
      <c r="D45" s="58"/>
      <c r="E45" s="1195" t="s">
        <v>11</v>
      </c>
      <c r="F45" s="1195"/>
      <c r="G45" s="1195"/>
      <c r="H45" s="1195"/>
      <c r="I45" s="1195"/>
      <c r="J45" s="1196"/>
      <c r="K45" s="59">
        <v>590</v>
      </c>
      <c r="L45" s="60">
        <v>593</v>
      </c>
      <c r="M45" s="60">
        <v>643</v>
      </c>
      <c r="N45" s="60">
        <v>717</v>
      </c>
      <c r="O45" s="61">
        <v>710</v>
      </c>
      <c r="P45" s="48"/>
      <c r="Q45" s="48"/>
      <c r="R45" s="48"/>
      <c r="S45" s="48"/>
      <c r="T45" s="48"/>
      <c r="U45" s="48"/>
    </row>
    <row r="46" spans="1:21" ht="30.75" customHeight="1" x14ac:dyDescent="0.2">
      <c r="A46" s="48"/>
      <c r="B46" s="1191"/>
      <c r="C46" s="1192"/>
      <c r="D46" s="62"/>
      <c r="E46" s="1197" t="s">
        <v>12</v>
      </c>
      <c r="F46" s="1197"/>
      <c r="G46" s="1197"/>
      <c r="H46" s="1197"/>
      <c r="I46" s="1197"/>
      <c r="J46" s="1198"/>
      <c r="K46" s="63" t="s">
        <v>506</v>
      </c>
      <c r="L46" s="64" t="s">
        <v>506</v>
      </c>
      <c r="M46" s="64" t="s">
        <v>506</v>
      </c>
      <c r="N46" s="64" t="s">
        <v>506</v>
      </c>
      <c r="O46" s="65" t="s">
        <v>506</v>
      </c>
      <c r="P46" s="48"/>
      <c r="Q46" s="48"/>
      <c r="R46" s="48"/>
      <c r="S46" s="48"/>
      <c r="T46" s="48"/>
      <c r="U46" s="48"/>
    </row>
    <row r="47" spans="1:21" ht="30.75" customHeight="1" x14ac:dyDescent="0.2">
      <c r="A47" s="48"/>
      <c r="B47" s="1191"/>
      <c r="C47" s="1192"/>
      <c r="D47" s="62"/>
      <c r="E47" s="1197" t="s">
        <v>13</v>
      </c>
      <c r="F47" s="1197"/>
      <c r="G47" s="1197"/>
      <c r="H47" s="1197"/>
      <c r="I47" s="1197"/>
      <c r="J47" s="1198"/>
      <c r="K47" s="63" t="s">
        <v>506</v>
      </c>
      <c r="L47" s="64" t="s">
        <v>506</v>
      </c>
      <c r="M47" s="64" t="s">
        <v>506</v>
      </c>
      <c r="N47" s="64" t="s">
        <v>506</v>
      </c>
      <c r="O47" s="65" t="s">
        <v>506</v>
      </c>
      <c r="P47" s="48"/>
      <c r="Q47" s="48"/>
      <c r="R47" s="48"/>
      <c r="S47" s="48"/>
      <c r="T47" s="48"/>
      <c r="U47" s="48"/>
    </row>
    <row r="48" spans="1:21" ht="30.75" customHeight="1" x14ac:dyDescent="0.2">
      <c r="A48" s="48"/>
      <c r="B48" s="1191"/>
      <c r="C48" s="1192"/>
      <c r="D48" s="62"/>
      <c r="E48" s="1197" t="s">
        <v>14</v>
      </c>
      <c r="F48" s="1197"/>
      <c r="G48" s="1197"/>
      <c r="H48" s="1197"/>
      <c r="I48" s="1197"/>
      <c r="J48" s="1198"/>
      <c r="K48" s="63">
        <v>172</v>
      </c>
      <c r="L48" s="64">
        <v>211</v>
      </c>
      <c r="M48" s="64">
        <v>218</v>
      </c>
      <c r="N48" s="64">
        <v>224</v>
      </c>
      <c r="O48" s="65">
        <v>267</v>
      </c>
      <c r="P48" s="48"/>
      <c r="Q48" s="48"/>
      <c r="R48" s="48"/>
      <c r="S48" s="48"/>
      <c r="T48" s="48"/>
      <c r="U48" s="48"/>
    </row>
    <row r="49" spans="1:21" ht="30.75" customHeight="1" x14ac:dyDescent="0.2">
      <c r="A49" s="48"/>
      <c r="B49" s="1191"/>
      <c r="C49" s="1192"/>
      <c r="D49" s="62"/>
      <c r="E49" s="1197" t="s">
        <v>15</v>
      </c>
      <c r="F49" s="1197"/>
      <c r="G49" s="1197"/>
      <c r="H49" s="1197"/>
      <c r="I49" s="1197"/>
      <c r="J49" s="1198"/>
      <c r="K49" s="63">
        <v>58</v>
      </c>
      <c r="L49" s="64">
        <v>61</v>
      </c>
      <c r="M49" s="64">
        <v>60</v>
      </c>
      <c r="N49" s="64">
        <v>61</v>
      </c>
      <c r="O49" s="65">
        <v>60</v>
      </c>
      <c r="P49" s="48"/>
      <c r="Q49" s="48"/>
      <c r="R49" s="48"/>
      <c r="S49" s="48"/>
      <c r="T49" s="48"/>
      <c r="U49" s="48"/>
    </row>
    <row r="50" spans="1:21" ht="30.75" customHeight="1" x14ac:dyDescent="0.2">
      <c r="A50" s="48"/>
      <c r="B50" s="1191"/>
      <c r="C50" s="1192"/>
      <c r="D50" s="62"/>
      <c r="E50" s="1197" t="s">
        <v>16</v>
      </c>
      <c r="F50" s="1197"/>
      <c r="G50" s="1197"/>
      <c r="H50" s="1197"/>
      <c r="I50" s="1197"/>
      <c r="J50" s="1198"/>
      <c r="K50" s="63">
        <v>9</v>
      </c>
      <c r="L50" s="64">
        <v>8</v>
      </c>
      <c r="M50" s="64">
        <v>7</v>
      </c>
      <c r="N50" s="64">
        <v>7</v>
      </c>
      <c r="O50" s="65">
        <v>7</v>
      </c>
      <c r="P50" s="48"/>
      <c r="Q50" s="48"/>
      <c r="R50" s="48"/>
      <c r="S50" s="48"/>
      <c r="T50" s="48"/>
      <c r="U50" s="48"/>
    </row>
    <row r="51" spans="1:21" ht="30.75" customHeight="1" x14ac:dyDescent="0.2">
      <c r="A51" s="48"/>
      <c r="B51" s="1193"/>
      <c r="C51" s="1194"/>
      <c r="D51" s="66"/>
      <c r="E51" s="1197" t="s">
        <v>17</v>
      </c>
      <c r="F51" s="1197"/>
      <c r="G51" s="1197"/>
      <c r="H51" s="1197"/>
      <c r="I51" s="1197"/>
      <c r="J51" s="1198"/>
      <c r="K51" s="63" t="s">
        <v>506</v>
      </c>
      <c r="L51" s="64" t="s">
        <v>506</v>
      </c>
      <c r="M51" s="64" t="s">
        <v>506</v>
      </c>
      <c r="N51" s="64" t="s">
        <v>506</v>
      </c>
      <c r="O51" s="65">
        <v>0</v>
      </c>
      <c r="P51" s="48"/>
      <c r="Q51" s="48"/>
      <c r="R51" s="48"/>
      <c r="S51" s="48"/>
      <c r="T51" s="48"/>
      <c r="U51" s="48"/>
    </row>
    <row r="52" spans="1:21" ht="30.75" customHeight="1" x14ac:dyDescent="0.2">
      <c r="A52" s="48"/>
      <c r="B52" s="1199" t="s">
        <v>18</v>
      </c>
      <c r="C52" s="1200"/>
      <c r="D52" s="66"/>
      <c r="E52" s="1197" t="s">
        <v>19</v>
      </c>
      <c r="F52" s="1197"/>
      <c r="G52" s="1197"/>
      <c r="H52" s="1197"/>
      <c r="I52" s="1197"/>
      <c r="J52" s="1198"/>
      <c r="K52" s="63">
        <v>573</v>
      </c>
      <c r="L52" s="64">
        <v>601</v>
      </c>
      <c r="M52" s="64">
        <v>649</v>
      </c>
      <c r="N52" s="64">
        <v>725</v>
      </c>
      <c r="O52" s="65">
        <v>775</v>
      </c>
      <c r="P52" s="48"/>
      <c r="Q52" s="48"/>
      <c r="R52" s="48"/>
      <c r="S52" s="48"/>
      <c r="T52" s="48"/>
      <c r="U52" s="48"/>
    </row>
    <row r="53" spans="1:21" ht="30.75" customHeight="1" thickBot="1" x14ac:dyDescent="0.25">
      <c r="A53" s="48"/>
      <c r="B53" s="1201" t="s">
        <v>20</v>
      </c>
      <c r="C53" s="1202"/>
      <c r="D53" s="67"/>
      <c r="E53" s="1203" t="s">
        <v>21</v>
      </c>
      <c r="F53" s="1203"/>
      <c r="G53" s="1203"/>
      <c r="H53" s="1203"/>
      <c r="I53" s="1203"/>
      <c r="J53" s="1204"/>
      <c r="K53" s="68">
        <v>256</v>
      </c>
      <c r="L53" s="69">
        <v>272</v>
      </c>
      <c r="M53" s="69">
        <v>279</v>
      </c>
      <c r="N53" s="69">
        <v>284</v>
      </c>
      <c r="O53" s="70">
        <v>269</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24</v>
      </c>
      <c r="C56" s="73"/>
      <c r="D56" s="73"/>
      <c r="E56" s="73"/>
      <c r="F56" s="73"/>
      <c r="G56" s="73"/>
      <c r="H56" s="73"/>
      <c r="I56" s="73"/>
      <c r="J56" s="73"/>
      <c r="K56" s="74"/>
      <c r="L56" s="74"/>
      <c r="M56" s="74"/>
      <c r="N56" s="74"/>
      <c r="O56" s="75" t="s">
        <v>562</v>
      </c>
      <c r="P56" s="48"/>
      <c r="Q56" s="48"/>
      <c r="R56" s="48"/>
      <c r="S56" s="48"/>
      <c r="T56" s="48"/>
      <c r="U56" s="48"/>
    </row>
    <row r="57" spans="1:21" ht="31.5" customHeight="1" thickBot="1" x14ac:dyDescent="0.25">
      <c r="A57" s="48"/>
      <c r="B57" s="76"/>
      <c r="C57" s="77"/>
      <c r="D57" s="77"/>
      <c r="E57" s="78"/>
      <c r="F57" s="78"/>
      <c r="G57" s="78"/>
      <c r="H57" s="78"/>
      <c r="I57" s="78"/>
      <c r="J57" s="79" t="s">
        <v>2</v>
      </c>
      <c r="K57" s="80" t="s">
        <v>563</v>
      </c>
      <c r="L57" s="81" t="s">
        <v>564</v>
      </c>
      <c r="M57" s="81" t="s">
        <v>565</v>
      </c>
      <c r="N57" s="81" t="s">
        <v>566</v>
      </c>
      <c r="O57" s="82" t="s">
        <v>567</v>
      </c>
      <c r="P57" s="48"/>
      <c r="Q57" s="48"/>
      <c r="R57" s="48"/>
      <c r="S57" s="48"/>
      <c r="T57" s="48"/>
      <c r="U57" s="48"/>
    </row>
    <row r="58" spans="1:21" ht="31.5" customHeight="1" x14ac:dyDescent="0.2">
      <c r="B58" s="1205" t="s">
        <v>25</v>
      </c>
      <c r="C58" s="1206"/>
      <c r="D58" s="1211" t="s">
        <v>26</v>
      </c>
      <c r="E58" s="1212"/>
      <c r="F58" s="1212"/>
      <c r="G58" s="1212"/>
      <c r="H58" s="1212"/>
      <c r="I58" s="1212"/>
      <c r="J58" s="1213"/>
      <c r="K58" s="83"/>
      <c r="L58" s="84"/>
      <c r="M58" s="84"/>
      <c r="N58" s="84"/>
      <c r="O58" s="85"/>
    </row>
    <row r="59" spans="1:21" ht="31.5" customHeight="1" x14ac:dyDescent="0.2">
      <c r="B59" s="1207"/>
      <c r="C59" s="1208"/>
      <c r="D59" s="1214" t="s">
        <v>27</v>
      </c>
      <c r="E59" s="1215"/>
      <c r="F59" s="1215"/>
      <c r="G59" s="1215"/>
      <c r="H59" s="1215"/>
      <c r="I59" s="1215"/>
      <c r="J59" s="1216"/>
      <c r="K59" s="86"/>
      <c r="L59" s="87"/>
      <c r="M59" s="87"/>
      <c r="N59" s="87"/>
      <c r="O59" s="88"/>
    </row>
    <row r="60" spans="1:21" ht="31.5" customHeight="1" thickBot="1" x14ac:dyDescent="0.25">
      <c r="B60" s="1209"/>
      <c r="C60" s="1210"/>
      <c r="D60" s="1217" t="s">
        <v>28</v>
      </c>
      <c r="E60" s="1218"/>
      <c r="F60" s="1218"/>
      <c r="G60" s="1218"/>
      <c r="H60" s="1218"/>
      <c r="I60" s="1218"/>
      <c r="J60" s="1219"/>
      <c r="K60" s="89"/>
      <c r="L60" s="90"/>
      <c r="M60" s="90"/>
      <c r="N60" s="90"/>
      <c r="O60" s="91"/>
    </row>
    <row r="61" spans="1:21" ht="24" customHeight="1" x14ac:dyDescent="0.2">
      <c r="B61" s="92"/>
      <c r="C61" s="92"/>
      <c r="D61" s="93" t="s">
        <v>29</v>
      </c>
      <c r="E61" s="94"/>
      <c r="F61" s="94"/>
      <c r="G61" s="94"/>
      <c r="H61" s="94"/>
      <c r="I61" s="94"/>
      <c r="J61" s="94"/>
      <c r="K61" s="94"/>
      <c r="L61" s="94"/>
      <c r="M61" s="94"/>
      <c r="N61" s="94"/>
      <c r="O61" s="94"/>
    </row>
    <row r="62" spans="1:21" ht="24" customHeight="1" x14ac:dyDescent="0.2">
      <c r="B62" s="95"/>
      <c r="C62" s="95"/>
      <c r="D62" s="93" t="s">
        <v>30</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Yhkr3cJHhXf24/2noHfC5C5QHdUI6DpUewLg6kNscH3/O67RZP25CCXkcQb4Yil8S0ysrVO3C0K+ZcZb3hMDw==" saltValue="NrwgqtkQJSN9j72vW0mMZ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8</v>
      </c>
    </row>
    <row r="40" spans="2:13" ht="27.75" customHeight="1" thickBot="1" x14ac:dyDescent="0.25">
      <c r="B40" s="98" t="s">
        <v>9</v>
      </c>
      <c r="C40" s="99"/>
      <c r="D40" s="99"/>
      <c r="E40" s="100"/>
      <c r="F40" s="100"/>
      <c r="G40" s="100"/>
      <c r="H40" s="101" t="s">
        <v>2</v>
      </c>
      <c r="I40" s="102" t="s">
        <v>547</v>
      </c>
      <c r="J40" s="103" t="s">
        <v>548</v>
      </c>
      <c r="K40" s="103" t="s">
        <v>549</v>
      </c>
      <c r="L40" s="103" t="s">
        <v>550</v>
      </c>
      <c r="M40" s="104" t="s">
        <v>551</v>
      </c>
    </row>
    <row r="41" spans="2:13" ht="27.75" customHeight="1" x14ac:dyDescent="0.2">
      <c r="B41" s="1220" t="s">
        <v>31</v>
      </c>
      <c r="C41" s="1221"/>
      <c r="D41" s="105"/>
      <c r="E41" s="1226" t="s">
        <v>32</v>
      </c>
      <c r="F41" s="1226"/>
      <c r="G41" s="1226"/>
      <c r="H41" s="1227"/>
      <c r="I41" s="351">
        <v>7887</v>
      </c>
      <c r="J41" s="352">
        <v>7668</v>
      </c>
      <c r="K41" s="352">
        <v>8652</v>
      </c>
      <c r="L41" s="352">
        <v>9459</v>
      </c>
      <c r="M41" s="353">
        <v>11025</v>
      </c>
    </row>
    <row r="42" spans="2:13" ht="27.75" customHeight="1" x14ac:dyDescent="0.2">
      <c r="B42" s="1222"/>
      <c r="C42" s="1223"/>
      <c r="D42" s="106"/>
      <c r="E42" s="1228" t="s">
        <v>33</v>
      </c>
      <c r="F42" s="1228"/>
      <c r="G42" s="1228"/>
      <c r="H42" s="1229"/>
      <c r="I42" s="354">
        <v>29</v>
      </c>
      <c r="J42" s="355">
        <v>24</v>
      </c>
      <c r="K42" s="355">
        <v>19</v>
      </c>
      <c r="L42" s="355">
        <v>15</v>
      </c>
      <c r="M42" s="356">
        <v>10</v>
      </c>
    </row>
    <row r="43" spans="2:13" ht="27.75" customHeight="1" x14ac:dyDescent="0.2">
      <c r="B43" s="1222"/>
      <c r="C43" s="1223"/>
      <c r="D43" s="106"/>
      <c r="E43" s="1228" t="s">
        <v>34</v>
      </c>
      <c r="F43" s="1228"/>
      <c r="G43" s="1228"/>
      <c r="H43" s="1229"/>
      <c r="I43" s="354">
        <v>4661</v>
      </c>
      <c r="J43" s="355">
        <v>4228</v>
      </c>
      <c r="K43" s="355">
        <v>3890</v>
      </c>
      <c r="L43" s="355">
        <v>3402</v>
      </c>
      <c r="M43" s="356">
        <v>3212</v>
      </c>
    </row>
    <row r="44" spans="2:13" ht="27.75" customHeight="1" x14ac:dyDescent="0.2">
      <c r="B44" s="1222"/>
      <c r="C44" s="1223"/>
      <c r="D44" s="106"/>
      <c r="E44" s="1228" t="s">
        <v>35</v>
      </c>
      <c r="F44" s="1228"/>
      <c r="G44" s="1228"/>
      <c r="H44" s="1229"/>
      <c r="I44" s="354">
        <v>405</v>
      </c>
      <c r="J44" s="355">
        <v>351</v>
      </c>
      <c r="K44" s="355">
        <v>293</v>
      </c>
      <c r="L44" s="355">
        <v>234</v>
      </c>
      <c r="M44" s="356">
        <v>175</v>
      </c>
    </row>
    <row r="45" spans="2:13" ht="27.75" customHeight="1" x14ac:dyDescent="0.2">
      <c r="B45" s="1222"/>
      <c r="C45" s="1223"/>
      <c r="D45" s="106"/>
      <c r="E45" s="1228" t="s">
        <v>36</v>
      </c>
      <c r="F45" s="1228"/>
      <c r="G45" s="1228"/>
      <c r="H45" s="1229"/>
      <c r="I45" s="354">
        <v>583</v>
      </c>
      <c r="J45" s="355">
        <v>563</v>
      </c>
      <c r="K45" s="355">
        <v>612</v>
      </c>
      <c r="L45" s="355">
        <v>607</v>
      </c>
      <c r="M45" s="356">
        <v>618</v>
      </c>
    </row>
    <row r="46" spans="2:13" ht="27.75" customHeight="1" x14ac:dyDescent="0.2">
      <c r="B46" s="1222"/>
      <c r="C46" s="1223"/>
      <c r="D46" s="107"/>
      <c r="E46" s="1228" t="s">
        <v>37</v>
      </c>
      <c r="F46" s="1228"/>
      <c r="G46" s="1228"/>
      <c r="H46" s="1229"/>
      <c r="I46" s="354">
        <v>37</v>
      </c>
      <c r="J46" s="355">
        <v>34</v>
      </c>
      <c r="K46" s="355">
        <v>41</v>
      </c>
      <c r="L46" s="355">
        <v>28</v>
      </c>
      <c r="M46" s="356">
        <v>27</v>
      </c>
    </row>
    <row r="47" spans="2:13" ht="27.75" customHeight="1" x14ac:dyDescent="0.2">
      <c r="B47" s="1222"/>
      <c r="C47" s="1223"/>
      <c r="D47" s="108"/>
      <c r="E47" s="1230" t="s">
        <v>38</v>
      </c>
      <c r="F47" s="1231"/>
      <c r="G47" s="1231"/>
      <c r="H47" s="1232"/>
      <c r="I47" s="354" t="s">
        <v>506</v>
      </c>
      <c r="J47" s="355" t="s">
        <v>506</v>
      </c>
      <c r="K47" s="355" t="s">
        <v>506</v>
      </c>
      <c r="L47" s="355" t="s">
        <v>506</v>
      </c>
      <c r="M47" s="356" t="s">
        <v>506</v>
      </c>
    </row>
    <row r="48" spans="2:13" ht="27.75" customHeight="1" x14ac:dyDescent="0.2">
      <c r="B48" s="1222"/>
      <c r="C48" s="1223"/>
      <c r="D48" s="106"/>
      <c r="E48" s="1228" t="s">
        <v>39</v>
      </c>
      <c r="F48" s="1228"/>
      <c r="G48" s="1228"/>
      <c r="H48" s="1229"/>
      <c r="I48" s="354" t="s">
        <v>506</v>
      </c>
      <c r="J48" s="355" t="s">
        <v>506</v>
      </c>
      <c r="K48" s="355" t="s">
        <v>506</v>
      </c>
      <c r="L48" s="355" t="s">
        <v>506</v>
      </c>
      <c r="M48" s="356" t="s">
        <v>506</v>
      </c>
    </row>
    <row r="49" spans="2:13" ht="27.75" customHeight="1" x14ac:dyDescent="0.2">
      <c r="B49" s="1224"/>
      <c r="C49" s="1225"/>
      <c r="D49" s="106"/>
      <c r="E49" s="1228" t="s">
        <v>40</v>
      </c>
      <c r="F49" s="1228"/>
      <c r="G49" s="1228"/>
      <c r="H49" s="1229"/>
      <c r="I49" s="354" t="s">
        <v>506</v>
      </c>
      <c r="J49" s="355" t="s">
        <v>506</v>
      </c>
      <c r="K49" s="355" t="s">
        <v>506</v>
      </c>
      <c r="L49" s="355" t="s">
        <v>506</v>
      </c>
      <c r="M49" s="356" t="s">
        <v>506</v>
      </c>
    </row>
    <row r="50" spans="2:13" ht="27.75" customHeight="1" x14ac:dyDescent="0.2">
      <c r="B50" s="1233" t="s">
        <v>41</v>
      </c>
      <c r="C50" s="1234"/>
      <c r="D50" s="109"/>
      <c r="E50" s="1228" t="s">
        <v>42</v>
      </c>
      <c r="F50" s="1228"/>
      <c r="G50" s="1228"/>
      <c r="H50" s="1229"/>
      <c r="I50" s="354">
        <v>5873</v>
      </c>
      <c r="J50" s="355">
        <v>5678</v>
      </c>
      <c r="K50" s="355">
        <v>5798</v>
      </c>
      <c r="L50" s="355">
        <v>6400</v>
      </c>
      <c r="M50" s="356">
        <v>5620</v>
      </c>
    </row>
    <row r="51" spans="2:13" ht="27.75" customHeight="1" x14ac:dyDescent="0.2">
      <c r="B51" s="1222"/>
      <c r="C51" s="1223"/>
      <c r="D51" s="106"/>
      <c r="E51" s="1228" t="s">
        <v>43</v>
      </c>
      <c r="F51" s="1228"/>
      <c r="G51" s="1228"/>
      <c r="H51" s="1229"/>
      <c r="I51" s="354">
        <v>8</v>
      </c>
      <c r="J51" s="355" t="s">
        <v>506</v>
      </c>
      <c r="K51" s="355" t="s">
        <v>506</v>
      </c>
      <c r="L51" s="355" t="s">
        <v>506</v>
      </c>
      <c r="M51" s="356" t="s">
        <v>506</v>
      </c>
    </row>
    <row r="52" spans="2:13" ht="27.75" customHeight="1" x14ac:dyDescent="0.2">
      <c r="B52" s="1224"/>
      <c r="C52" s="1225"/>
      <c r="D52" s="106"/>
      <c r="E52" s="1228" t="s">
        <v>44</v>
      </c>
      <c r="F52" s="1228"/>
      <c r="G52" s="1228"/>
      <c r="H52" s="1229"/>
      <c r="I52" s="354">
        <v>7213</v>
      </c>
      <c r="J52" s="355">
        <v>7344</v>
      </c>
      <c r="K52" s="355">
        <v>7523</v>
      </c>
      <c r="L52" s="355">
        <v>7970</v>
      </c>
      <c r="M52" s="356">
        <v>9000</v>
      </c>
    </row>
    <row r="53" spans="2:13" ht="27.75" customHeight="1" thickBot="1" x14ac:dyDescent="0.25">
      <c r="B53" s="1235" t="s">
        <v>45</v>
      </c>
      <c r="C53" s="1236"/>
      <c r="D53" s="110"/>
      <c r="E53" s="1237" t="s">
        <v>46</v>
      </c>
      <c r="F53" s="1237"/>
      <c r="G53" s="1237"/>
      <c r="H53" s="1238"/>
      <c r="I53" s="357">
        <v>508</v>
      </c>
      <c r="J53" s="358">
        <v>-154</v>
      </c>
      <c r="K53" s="358">
        <v>186</v>
      </c>
      <c r="L53" s="358">
        <v>-625</v>
      </c>
      <c r="M53" s="359">
        <v>447</v>
      </c>
    </row>
    <row r="54" spans="2:13" ht="27.75" customHeight="1" x14ac:dyDescent="0.2">
      <c r="B54" s="111" t="s">
        <v>47</v>
      </c>
      <c r="C54" s="112"/>
      <c r="D54" s="112"/>
      <c r="E54" s="113"/>
      <c r="F54" s="113"/>
      <c r="G54" s="113"/>
      <c r="H54" s="113"/>
      <c r="I54" s="114"/>
      <c r="J54" s="114"/>
      <c r="K54" s="114"/>
      <c r="L54" s="114"/>
      <c r="M54" s="114"/>
    </row>
    <row r="55" spans="2:13" ht="13.2" x14ac:dyDescent="0.2"/>
  </sheetData>
  <sheetProtection algorithmName="SHA-512" hashValue="/Lwm7vENORzOXkf3lRH6qyJw7D03r/eVd735E3rybgQjguQ/vPpgWsNKH87QMT93Czl6j2URuckoo7CDj2I0Nw==" saltValue="UHS/mPLWG4dQcDhaKPL9T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48</v>
      </c>
    </row>
    <row r="54" spans="2:8" ht="29.25" customHeight="1" thickBot="1" x14ac:dyDescent="0.3">
      <c r="B54" s="116" t="s">
        <v>1</v>
      </c>
      <c r="C54" s="117"/>
      <c r="D54" s="117"/>
      <c r="E54" s="118" t="s">
        <v>2</v>
      </c>
      <c r="F54" s="119" t="s">
        <v>549</v>
      </c>
      <c r="G54" s="119" t="s">
        <v>550</v>
      </c>
      <c r="H54" s="120" t="s">
        <v>551</v>
      </c>
    </row>
    <row r="55" spans="2:8" ht="52.5" customHeight="1" x14ac:dyDescent="0.2">
      <c r="B55" s="121"/>
      <c r="C55" s="1247" t="s">
        <v>49</v>
      </c>
      <c r="D55" s="1247"/>
      <c r="E55" s="1248"/>
      <c r="F55" s="122">
        <v>819</v>
      </c>
      <c r="G55" s="122">
        <v>819</v>
      </c>
      <c r="H55" s="123">
        <v>789</v>
      </c>
    </row>
    <row r="56" spans="2:8" ht="52.5" customHeight="1" x14ac:dyDescent="0.2">
      <c r="B56" s="124"/>
      <c r="C56" s="1249" t="s">
        <v>50</v>
      </c>
      <c r="D56" s="1249"/>
      <c r="E56" s="1250"/>
      <c r="F56" s="125">
        <v>628</v>
      </c>
      <c r="G56" s="125">
        <v>910</v>
      </c>
      <c r="H56" s="126">
        <v>912</v>
      </c>
    </row>
    <row r="57" spans="2:8" ht="53.25" customHeight="1" x14ac:dyDescent="0.2">
      <c r="B57" s="124"/>
      <c r="C57" s="1251" t="s">
        <v>51</v>
      </c>
      <c r="D57" s="1251"/>
      <c r="E57" s="1252"/>
      <c r="F57" s="127">
        <v>4347</v>
      </c>
      <c r="G57" s="127">
        <v>4667</v>
      </c>
      <c r="H57" s="128">
        <v>3961</v>
      </c>
    </row>
    <row r="58" spans="2:8" ht="45.75" customHeight="1" x14ac:dyDescent="0.2">
      <c r="B58" s="129"/>
      <c r="C58" s="1239" t="s">
        <v>580</v>
      </c>
      <c r="D58" s="1240"/>
      <c r="E58" s="1241"/>
      <c r="F58" s="360">
        <v>3203</v>
      </c>
      <c r="G58" s="360">
        <v>3376</v>
      </c>
      <c r="H58" s="361">
        <v>2700</v>
      </c>
    </row>
    <row r="59" spans="2:8" ht="45.75" customHeight="1" x14ac:dyDescent="0.2">
      <c r="B59" s="129"/>
      <c r="C59" s="1239" t="s">
        <v>581</v>
      </c>
      <c r="D59" s="1240"/>
      <c r="E59" s="1241"/>
      <c r="F59" s="360">
        <v>850</v>
      </c>
      <c r="G59" s="360">
        <v>972</v>
      </c>
      <c r="H59" s="361">
        <v>907</v>
      </c>
    </row>
    <row r="60" spans="2:8" ht="45.75" customHeight="1" x14ac:dyDescent="0.2">
      <c r="B60" s="129"/>
      <c r="C60" s="1239" t="s">
        <v>582</v>
      </c>
      <c r="D60" s="1240"/>
      <c r="E60" s="1241"/>
      <c r="F60" s="360">
        <v>183</v>
      </c>
      <c r="G60" s="360">
        <v>183</v>
      </c>
      <c r="H60" s="361">
        <v>183</v>
      </c>
    </row>
    <row r="61" spans="2:8" ht="45.75" customHeight="1" x14ac:dyDescent="0.2">
      <c r="B61" s="129"/>
      <c r="C61" s="1239" t="s">
        <v>583</v>
      </c>
      <c r="D61" s="1240"/>
      <c r="E61" s="1241"/>
      <c r="F61" s="360">
        <v>52</v>
      </c>
      <c r="G61" s="360">
        <v>71</v>
      </c>
      <c r="H61" s="361">
        <v>104</v>
      </c>
    </row>
    <row r="62" spans="2:8" ht="45.75" customHeight="1" thickBot="1" x14ac:dyDescent="0.25">
      <c r="B62" s="130"/>
      <c r="C62" s="1242" t="s">
        <v>584</v>
      </c>
      <c r="D62" s="1243"/>
      <c r="E62" s="1244"/>
      <c r="F62" s="362">
        <v>33</v>
      </c>
      <c r="G62" s="362">
        <v>40</v>
      </c>
      <c r="H62" s="363">
        <v>44</v>
      </c>
    </row>
    <row r="63" spans="2:8" ht="52.5" customHeight="1" thickBot="1" x14ac:dyDescent="0.25">
      <c r="B63" s="131"/>
      <c r="C63" s="1245" t="s">
        <v>52</v>
      </c>
      <c r="D63" s="1245"/>
      <c r="E63" s="1246"/>
      <c r="F63" s="132">
        <v>5794</v>
      </c>
      <c r="G63" s="132">
        <v>6396</v>
      </c>
      <c r="H63" s="133">
        <v>5662</v>
      </c>
    </row>
    <row r="64" spans="2:8" ht="13.2" x14ac:dyDescent="0.2"/>
  </sheetData>
  <sheetProtection algorithmName="SHA-512" hashValue="ph/8I3gdNJJtKDBtxucDuIgB7VwnB+iZqDPCXpEfsWKDnNBNa9YDRlLpVoRqLm2FwJ5MbxZbfhp4InolLjIZWA==" saltValue="LxXq/5IVZwiTE6pNdofc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85" zoomScaleNormal="85" zoomScaleSheetLayoutView="55" workbookViewId="0"/>
  </sheetViews>
  <sheetFormatPr defaultColWidth="0" defaultRowHeight="0" customHeight="1" zeroHeight="1" x14ac:dyDescent="0.2"/>
  <cols>
    <col min="1" max="1" width="6.33203125" style="364" customWidth="1"/>
    <col min="2" max="107" width="2.44140625" style="364" customWidth="1"/>
    <col min="108" max="108" width="6.109375" style="366" customWidth="1"/>
    <col min="109" max="109" width="5.88671875" style="365" customWidth="1"/>
    <col min="110" max="16384" width="8.66406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5" customFormat="1" ht="13.2"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5" customFormat="1" ht="13.2"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5" customFormat="1" ht="13.2"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5" customFormat="1" ht="13.2"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5" customFormat="1" ht="13.2"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5" customFormat="1" ht="13.2"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5" customFormat="1" ht="13.2"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5" customFormat="1" ht="13.2"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5" customFormat="1" ht="13.2"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5" customFormat="1" ht="13.2"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5" customFormat="1" ht="13.2"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5" customFormat="1" ht="13.2"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5" customFormat="1" ht="13.2"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5" customFormat="1" ht="13.2"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5" customFormat="1" ht="13.2"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2" x14ac:dyDescent="0.2">
      <c r="DD19" s="364"/>
      <c r="DE19" s="364"/>
    </row>
    <row r="20" spans="1:109" ht="13.2"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2" x14ac:dyDescent="0.2">
      <c r="B23" s="365"/>
    </row>
    <row r="24" spans="1:109" ht="13.2" x14ac:dyDescent="0.2">
      <c r="B24" s="365"/>
    </row>
    <row r="25" spans="1:109" ht="13.2" x14ac:dyDescent="0.2">
      <c r="B25" s="365"/>
    </row>
    <row r="26" spans="1:109" ht="13.2" x14ac:dyDescent="0.2">
      <c r="B26" s="365"/>
    </row>
    <row r="27" spans="1:109" ht="13.2" x14ac:dyDescent="0.2">
      <c r="B27" s="365"/>
    </row>
    <row r="28" spans="1:109" ht="13.2" x14ac:dyDescent="0.2">
      <c r="B28" s="365"/>
    </row>
    <row r="29" spans="1:109" ht="13.2" x14ac:dyDescent="0.2">
      <c r="B29" s="365"/>
    </row>
    <row r="30" spans="1:109" ht="13.2" x14ac:dyDescent="0.2">
      <c r="B30" s="365"/>
    </row>
    <row r="31" spans="1:109" ht="13.2" x14ac:dyDescent="0.2">
      <c r="B31" s="365"/>
    </row>
    <row r="32" spans="1:109" ht="13.2" x14ac:dyDescent="0.2">
      <c r="B32" s="365"/>
    </row>
    <row r="33" spans="2:109" ht="13.2" x14ac:dyDescent="0.2">
      <c r="B33" s="365"/>
    </row>
    <row r="34" spans="2:109" ht="13.2" x14ac:dyDescent="0.2">
      <c r="B34" s="365"/>
    </row>
    <row r="35" spans="2:109" ht="13.2" x14ac:dyDescent="0.2">
      <c r="B35" s="365"/>
    </row>
    <row r="36" spans="2:109" ht="13.2" x14ac:dyDescent="0.2">
      <c r="B36" s="365"/>
    </row>
    <row r="37" spans="2:109" ht="13.2" x14ac:dyDescent="0.2">
      <c r="B37" s="365"/>
    </row>
    <row r="38" spans="2:109" ht="13.2" x14ac:dyDescent="0.2">
      <c r="B38" s="365"/>
    </row>
    <row r="39" spans="2:109" ht="13.2"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2" x14ac:dyDescent="0.2">
      <c r="B40" s="384"/>
      <c r="DD40" s="384"/>
      <c r="DE40" s="364"/>
    </row>
    <row r="41" spans="2:109" ht="16.2" x14ac:dyDescent="0.2">
      <c r="B41" s="394" t="s">
        <v>595</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2" x14ac:dyDescent="0.2">
      <c r="B42" s="365"/>
      <c r="G42" s="380"/>
      <c r="I42" s="379"/>
      <c r="J42" s="379"/>
      <c r="K42" s="379"/>
      <c r="AM42" s="380"/>
      <c r="AN42" s="380" t="s">
        <v>591</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65" t="s">
        <v>594</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2" x14ac:dyDescent="0.2">
      <c r="B44" s="365"/>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2" x14ac:dyDescent="0.2">
      <c r="B45" s="365"/>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2" x14ac:dyDescent="0.2">
      <c r="B46" s="365"/>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2" x14ac:dyDescent="0.2">
      <c r="B47" s="365"/>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2"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2" x14ac:dyDescent="0.2">
      <c r="B49" s="365"/>
      <c r="AN49" s="364" t="s">
        <v>589</v>
      </c>
    </row>
    <row r="50" spans="1:109" ht="13.2" x14ac:dyDescent="0.2">
      <c r="B50" s="365"/>
      <c r="G50" s="1259"/>
      <c r="H50" s="1259"/>
      <c r="I50" s="1259"/>
      <c r="J50" s="1259"/>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5" t="s">
        <v>547</v>
      </c>
      <c r="BQ50" s="1255"/>
      <c r="BR50" s="1255"/>
      <c r="BS50" s="1255"/>
      <c r="BT50" s="1255"/>
      <c r="BU50" s="1255"/>
      <c r="BV50" s="1255"/>
      <c r="BW50" s="1255"/>
      <c r="BX50" s="1255" t="s">
        <v>548</v>
      </c>
      <c r="BY50" s="1255"/>
      <c r="BZ50" s="1255"/>
      <c r="CA50" s="1255"/>
      <c r="CB50" s="1255"/>
      <c r="CC50" s="1255"/>
      <c r="CD50" s="1255"/>
      <c r="CE50" s="1255"/>
      <c r="CF50" s="1255" t="s">
        <v>549</v>
      </c>
      <c r="CG50" s="1255"/>
      <c r="CH50" s="1255"/>
      <c r="CI50" s="1255"/>
      <c r="CJ50" s="1255"/>
      <c r="CK50" s="1255"/>
      <c r="CL50" s="1255"/>
      <c r="CM50" s="1255"/>
      <c r="CN50" s="1255" t="s">
        <v>550</v>
      </c>
      <c r="CO50" s="1255"/>
      <c r="CP50" s="1255"/>
      <c r="CQ50" s="1255"/>
      <c r="CR50" s="1255"/>
      <c r="CS50" s="1255"/>
      <c r="CT50" s="1255"/>
      <c r="CU50" s="1255"/>
      <c r="CV50" s="1255" t="s">
        <v>551</v>
      </c>
      <c r="CW50" s="1255"/>
      <c r="CX50" s="1255"/>
      <c r="CY50" s="1255"/>
      <c r="CZ50" s="1255"/>
      <c r="DA50" s="1255"/>
      <c r="DB50" s="1255"/>
      <c r="DC50" s="1255"/>
    </row>
    <row r="51" spans="1:109" ht="13.5" customHeight="1" x14ac:dyDescent="0.2">
      <c r="B51" s="365"/>
      <c r="G51" s="1264"/>
      <c r="H51" s="1264"/>
      <c r="I51" s="1274"/>
      <c r="J51" s="1274"/>
      <c r="K51" s="1260"/>
      <c r="L51" s="1260"/>
      <c r="M51" s="1260"/>
      <c r="N51" s="1260"/>
      <c r="AM51" s="371"/>
      <c r="AN51" s="1256" t="s">
        <v>588</v>
      </c>
      <c r="AO51" s="1256"/>
      <c r="AP51" s="1256"/>
      <c r="AQ51" s="1256"/>
      <c r="AR51" s="1256"/>
      <c r="AS51" s="1256"/>
      <c r="AT51" s="1256"/>
      <c r="AU51" s="1256"/>
      <c r="AV51" s="1256"/>
      <c r="AW51" s="1256"/>
      <c r="AX51" s="1256"/>
      <c r="AY51" s="1256"/>
      <c r="AZ51" s="1256"/>
      <c r="BA51" s="1256"/>
      <c r="BB51" s="1256" t="s">
        <v>586</v>
      </c>
      <c r="BC51" s="1256"/>
      <c r="BD51" s="1256"/>
      <c r="BE51" s="1256"/>
      <c r="BF51" s="1256"/>
      <c r="BG51" s="1256"/>
      <c r="BH51" s="1256"/>
      <c r="BI51" s="1256"/>
      <c r="BJ51" s="1256"/>
      <c r="BK51" s="1256"/>
      <c r="BL51" s="1256"/>
      <c r="BM51" s="1256"/>
      <c r="BN51" s="1256"/>
      <c r="BO51" s="1256"/>
      <c r="BP51" s="1253">
        <v>16.2</v>
      </c>
      <c r="BQ51" s="1253"/>
      <c r="BR51" s="1253"/>
      <c r="BS51" s="1253"/>
      <c r="BT51" s="1253"/>
      <c r="BU51" s="1253"/>
      <c r="BV51" s="1253"/>
      <c r="BW51" s="1253"/>
      <c r="BX51" s="1253"/>
      <c r="BY51" s="1253"/>
      <c r="BZ51" s="1253"/>
      <c r="CA51" s="1253"/>
      <c r="CB51" s="1253"/>
      <c r="CC51" s="1253"/>
      <c r="CD51" s="1253"/>
      <c r="CE51" s="1253"/>
      <c r="CF51" s="1253">
        <v>5.5</v>
      </c>
      <c r="CG51" s="1253"/>
      <c r="CH51" s="1253"/>
      <c r="CI51" s="1253"/>
      <c r="CJ51" s="1253"/>
      <c r="CK51" s="1253"/>
      <c r="CL51" s="1253"/>
      <c r="CM51" s="1253"/>
      <c r="CN51" s="1253"/>
      <c r="CO51" s="1253"/>
      <c r="CP51" s="1253"/>
      <c r="CQ51" s="1253"/>
      <c r="CR51" s="1253"/>
      <c r="CS51" s="1253"/>
      <c r="CT51" s="1253"/>
      <c r="CU51" s="1253"/>
      <c r="CV51" s="1253">
        <v>12.8</v>
      </c>
      <c r="CW51" s="1253"/>
      <c r="CX51" s="1253"/>
      <c r="CY51" s="1253"/>
      <c r="CZ51" s="1253"/>
      <c r="DA51" s="1253"/>
      <c r="DB51" s="1253"/>
      <c r="DC51" s="1253"/>
    </row>
    <row r="52" spans="1:109" ht="13.2" x14ac:dyDescent="0.2">
      <c r="B52" s="365"/>
      <c r="G52" s="1264"/>
      <c r="H52" s="1264"/>
      <c r="I52" s="1274"/>
      <c r="J52" s="1274"/>
      <c r="K52" s="1260"/>
      <c r="L52" s="1260"/>
      <c r="M52" s="1260"/>
      <c r="N52" s="1260"/>
      <c r="AM52" s="37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2" x14ac:dyDescent="0.2">
      <c r="A53" s="379"/>
      <c r="B53" s="365"/>
      <c r="G53" s="1264"/>
      <c r="H53" s="1264"/>
      <c r="I53" s="1259"/>
      <c r="J53" s="1259"/>
      <c r="K53" s="1260"/>
      <c r="L53" s="1260"/>
      <c r="M53" s="1260"/>
      <c r="N53" s="1260"/>
      <c r="AM53" s="371"/>
      <c r="AN53" s="1256"/>
      <c r="AO53" s="1256"/>
      <c r="AP53" s="1256"/>
      <c r="AQ53" s="1256"/>
      <c r="AR53" s="1256"/>
      <c r="AS53" s="1256"/>
      <c r="AT53" s="1256"/>
      <c r="AU53" s="1256"/>
      <c r="AV53" s="1256"/>
      <c r="AW53" s="1256"/>
      <c r="AX53" s="1256"/>
      <c r="AY53" s="1256"/>
      <c r="AZ53" s="1256"/>
      <c r="BA53" s="1256"/>
      <c r="BB53" s="1256" t="s">
        <v>593</v>
      </c>
      <c r="BC53" s="1256"/>
      <c r="BD53" s="1256"/>
      <c r="BE53" s="1256"/>
      <c r="BF53" s="1256"/>
      <c r="BG53" s="1256"/>
      <c r="BH53" s="1256"/>
      <c r="BI53" s="1256"/>
      <c r="BJ53" s="1256"/>
      <c r="BK53" s="1256"/>
      <c r="BL53" s="1256"/>
      <c r="BM53" s="1256"/>
      <c r="BN53" s="1256"/>
      <c r="BO53" s="1256"/>
      <c r="BP53" s="1253">
        <v>65.3</v>
      </c>
      <c r="BQ53" s="1253"/>
      <c r="BR53" s="1253"/>
      <c r="BS53" s="1253"/>
      <c r="BT53" s="1253"/>
      <c r="BU53" s="1253"/>
      <c r="BV53" s="1253"/>
      <c r="BW53" s="1253"/>
      <c r="BX53" s="1253">
        <v>66.8</v>
      </c>
      <c r="BY53" s="1253"/>
      <c r="BZ53" s="1253"/>
      <c r="CA53" s="1253"/>
      <c r="CB53" s="1253"/>
      <c r="CC53" s="1253"/>
      <c r="CD53" s="1253"/>
      <c r="CE53" s="1253"/>
      <c r="CF53" s="1253">
        <v>68.900000000000006</v>
      </c>
      <c r="CG53" s="1253"/>
      <c r="CH53" s="1253"/>
      <c r="CI53" s="1253"/>
      <c r="CJ53" s="1253"/>
      <c r="CK53" s="1253"/>
      <c r="CL53" s="1253"/>
      <c r="CM53" s="1253"/>
      <c r="CN53" s="1253">
        <v>70</v>
      </c>
      <c r="CO53" s="1253"/>
      <c r="CP53" s="1253"/>
      <c r="CQ53" s="1253"/>
      <c r="CR53" s="1253"/>
      <c r="CS53" s="1253"/>
      <c r="CT53" s="1253"/>
      <c r="CU53" s="1253"/>
      <c r="CV53" s="1253">
        <v>63.3</v>
      </c>
      <c r="CW53" s="1253"/>
      <c r="CX53" s="1253"/>
      <c r="CY53" s="1253"/>
      <c r="CZ53" s="1253"/>
      <c r="DA53" s="1253"/>
      <c r="DB53" s="1253"/>
      <c r="DC53" s="1253"/>
    </row>
    <row r="54" spans="1:109" ht="13.2" x14ac:dyDescent="0.2">
      <c r="A54" s="379"/>
      <c r="B54" s="365"/>
      <c r="G54" s="1264"/>
      <c r="H54" s="1264"/>
      <c r="I54" s="1259"/>
      <c r="J54" s="1259"/>
      <c r="K54" s="1260"/>
      <c r="L54" s="1260"/>
      <c r="M54" s="1260"/>
      <c r="N54" s="1260"/>
      <c r="AM54" s="37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2" x14ac:dyDescent="0.2">
      <c r="A55" s="379"/>
      <c r="B55" s="365"/>
      <c r="G55" s="1259"/>
      <c r="H55" s="1259"/>
      <c r="I55" s="1259"/>
      <c r="J55" s="1259"/>
      <c r="K55" s="1260"/>
      <c r="L55" s="1260"/>
      <c r="M55" s="1260"/>
      <c r="N55" s="1260"/>
      <c r="AN55" s="1255" t="s">
        <v>587</v>
      </c>
      <c r="AO55" s="1255"/>
      <c r="AP55" s="1255"/>
      <c r="AQ55" s="1255"/>
      <c r="AR55" s="1255"/>
      <c r="AS55" s="1255"/>
      <c r="AT55" s="1255"/>
      <c r="AU55" s="1255"/>
      <c r="AV55" s="1255"/>
      <c r="AW55" s="1255"/>
      <c r="AX55" s="1255"/>
      <c r="AY55" s="1255"/>
      <c r="AZ55" s="1255"/>
      <c r="BA55" s="1255"/>
      <c r="BB55" s="1256" t="s">
        <v>586</v>
      </c>
      <c r="BC55" s="1256"/>
      <c r="BD55" s="1256"/>
      <c r="BE55" s="1256"/>
      <c r="BF55" s="1256"/>
      <c r="BG55" s="1256"/>
      <c r="BH55" s="1256"/>
      <c r="BI55" s="1256"/>
      <c r="BJ55" s="1256"/>
      <c r="BK55" s="1256"/>
      <c r="BL55" s="1256"/>
      <c r="BM55" s="1256"/>
      <c r="BN55" s="1256"/>
      <c r="BO55" s="1256"/>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2" x14ac:dyDescent="0.2">
      <c r="A56" s="379"/>
      <c r="B56" s="365"/>
      <c r="G56" s="1259"/>
      <c r="H56" s="1259"/>
      <c r="I56" s="1259"/>
      <c r="J56" s="1259"/>
      <c r="K56" s="1260"/>
      <c r="L56" s="1260"/>
      <c r="M56" s="1260"/>
      <c r="N56" s="1260"/>
      <c r="AN56" s="1255"/>
      <c r="AO56" s="1255"/>
      <c r="AP56" s="1255"/>
      <c r="AQ56" s="1255"/>
      <c r="AR56" s="1255"/>
      <c r="AS56" s="1255"/>
      <c r="AT56" s="1255"/>
      <c r="AU56" s="1255"/>
      <c r="AV56" s="1255"/>
      <c r="AW56" s="1255"/>
      <c r="AX56" s="1255"/>
      <c r="AY56" s="1255"/>
      <c r="AZ56" s="1255"/>
      <c r="BA56" s="1255"/>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2" x14ac:dyDescent="0.2">
      <c r="B57" s="385"/>
      <c r="G57" s="1259"/>
      <c r="H57" s="1259"/>
      <c r="I57" s="1257"/>
      <c r="J57" s="1257"/>
      <c r="K57" s="1260"/>
      <c r="L57" s="1260"/>
      <c r="M57" s="1260"/>
      <c r="N57" s="1260"/>
      <c r="AM57" s="364"/>
      <c r="AN57" s="1255"/>
      <c r="AO57" s="1255"/>
      <c r="AP57" s="1255"/>
      <c r="AQ57" s="1255"/>
      <c r="AR57" s="1255"/>
      <c r="AS57" s="1255"/>
      <c r="AT57" s="1255"/>
      <c r="AU57" s="1255"/>
      <c r="AV57" s="1255"/>
      <c r="AW57" s="1255"/>
      <c r="AX57" s="1255"/>
      <c r="AY57" s="1255"/>
      <c r="AZ57" s="1255"/>
      <c r="BA57" s="1255"/>
      <c r="BB57" s="1256" t="s">
        <v>593</v>
      </c>
      <c r="BC57" s="1256"/>
      <c r="BD57" s="1256"/>
      <c r="BE57" s="1256"/>
      <c r="BF57" s="1256"/>
      <c r="BG57" s="1256"/>
      <c r="BH57" s="1256"/>
      <c r="BI57" s="1256"/>
      <c r="BJ57" s="1256"/>
      <c r="BK57" s="1256"/>
      <c r="BL57" s="1256"/>
      <c r="BM57" s="1256"/>
      <c r="BN57" s="1256"/>
      <c r="BO57" s="1256"/>
      <c r="BP57" s="1253">
        <v>60.1</v>
      </c>
      <c r="BQ57" s="1253"/>
      <c r="BR57" s="1253"/>
      <c r="BS57" s="1253"/>
      <c r="BT57" s="1253"/>
      <c r="BU57" s="1253"/>
      <c r="BV57" s="1253"/>
      <c r="BW57" s="1253"/>
      <c r="BX57" s="1253">
        <v>61.6</v>
      </c>
      <c r="BY57" s="1253"/>
      <c r="BZ57" s="1253"/>
      <c r="CA57" s="1253"/>
      <c r="CB57" s="1253"/>
      <c r="CC57" s="1253"/>
      <c r="CD57" s="1253"/>
      <c r="CE57" s="1253"/>
      <c r="CF57" s="1253">
        <v>64.3</v>
      </c>
      <c r="CG57" s="1253"/>
      <c r="CH57" s="1253"/>
      <c r="CI57" s="1253"/>
      <c r="CJ57" s="1253"/>
      <c r="CK57" s="1253"/>
      <c r="CL57" s="1253"/>
      <c r="CM57" s="1253"/>
      <c r="CN57" s="1253">
        <v>65.3</v>
      </c>
      <c r="CO57" s="1253"/>
      <c r="CP57" s="1253"/>
      <c r="CQ57" s="1253"/>
      <c r="CR57" s="1253"/>
      <c r="CS57" s="1253"/>
      <c r="CT57" s="1253"/>
      <c r="CU57" s="1253"/>
      <c r="CV57" s="1253">
        <v>66.599999999999994</v>
      </c>
      <c r="CW57" s="1253"/>
      <c r="CX57" s="1253"/>
      <c r="CY57" s="1253"/>
      <c r="CZ57" s="1253"/>
      <c r="DA57" s="1253"/>
      <c r="DB57" s="1253"/>
      <c r="DC57" s="1253"/>
      <c r="DD57" s="390"/>
      <c r="DE57" s="385"/>
    </row>
    <row r="58" spans="1:109" s="379" customFormat="1" ht="13.2" x14ac:dyDescent="0.2">
      <c r="A58" s="364"/>
      <c r="B58" s="385"/>
      <c r="G58" s="1259"/>
      <c r="H58" s="1259"/>
      <c r="I58" s="1257"/>
      <c r="J58" s="1257"/>
      <c r="K58" s="1260"/>
      <c r="L58" s="1260"/>
      <c r="M58" s="1260"/>
      <c r="N58" s="1260"/>
      <c r="AM58" s="364"/>
      <c r="AN58" s="1255"/>
      <c r="AO58" s="1255"/>
      <c r="AP58" s="1255"/>
      <c r="AQ58" s="1255"/>
      <c r="AR58" s="1255"/>
      <c r="AS58" s="1255"/>
      <c r="AT58" s="1255"/>
      <c r="AU58" s="1255"/>
      <c r="AV58" s="1255"/>
      <c r="AW58" s="1255"/>
      <c r="AX58" s="1255"/>
      <c r="AY58" s="1255"/>
      <c r="AZ58" s="1255"/>
      <c r="BA58" s="1255"/>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2"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2"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2"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2"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2" x14ac:dyDescent="0.2">
      <c r="B63" s="383" t="s">
        <v>592</v>
      </c>
    </row>
    <row r="64" spans="1:109" ht="13.2" x14ac:dyDescent="0.2">
      <c r="B64" s="365"/>
      <c r="G64" s="380"/>
      <c r="I64" s="382"/>
      <c r="J64" s="382"/>
      <c r="K64" s="382"/>
      <c r="L64" s="382"/>
      <c r="M64" s="382"/>
      <c r="N64" s="381"/>
      <c r="AM64" s="380"/>
      <c r="AN64" s="380" t="s">
        <v>591</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2" customHeight="1" x14ac:dyDescent="0.2">
      <c r="B65" s="365"/>
      <c r="AN65" s="1265" t="s">
        <v>590</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2" x14ac:dyDescent="0.2">
      <c r="B66" s="365"/>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2" x14ac:dyDescent="0.2">
      <c r="B67" s="365"/>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2" x14ac:dyDescent="0.2">
      <c r="B68" s="365"/>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2" x14ac:dyDescent="0.2">
      <c r="B69" s="365"/>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2"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2" x14ac:dyDescent="0.2">
      <c r="B71" s="365"/>
      <c r="G71" s="374"/>
      <c r="I71" s="377"/>
      <c r="J71" s="376"/>
      <c r="K71" s="376"/>
      <c r="L71" s="375"/>
      <c r="M71" s="376"/>
      <c r="N71" s="375"/>
      <c r="AM71" s="374"/>
      <c r="AN71" s="364" t="s">
        <v>589</v>
      </c>
    </row>
    <row r="72" spans="2:107" ht="13.2" x14ac:dyDescent="0.2">
      <c r="B72" s="365"/>
      <c r="G72" s="1259"/>
      <c r="H72" s="1259"/>
      <c r="I72" s="1259"/>
      <c r="J72" s="1259"/>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5" t="s">
        <v>547</v>
      </c>
      <c r="BQ72" s="1255"/>
      <c r="BR72" s="1255"/>
      <c r="BS72" s="1255"/>
      <c r="BT72" s="1255"/>
      <c r="BU72" s="1255"/>
      <c r="BV72" s="1255"/>
      <c r="BW72" s="1255"/>
      <c r="BX72" s="1255" t="s">
        <v>548</v>
      </c>
      <c r="BY72" s="1255"/>
      <c r="BZ72" s="1255"/>
      <c r="CA72" s="1255"/>
      <c r="CB72" s="1255"/>
      <c r="CC72" s="1255"/>
      <c r="CD72" s="1255"/>
      <c r="CE72" s="1255"/>
      <c r="CF72" s="1255" t="s">
        <v>549</v>
      </c>
      <c r="CG72" s="1255"/>
      <c r="CH72" s="1255"/>
      <c r="CI72" s="1255"/>
      <c r="CJ72" s="1255"/>
      <c r="CK72" s="1255"/>
      <c r="CL72" s="1255"/>
      <c r="CM72" s="1255"/>
      <c r="CN72" s="1255" t="s">
        <v>550</v>
      </c>
      <c r="CO72" s="1255"/>
      <c r="CP72" s="1255"/>
      <c r="CQ72" s="1255"/>
      <c r="CR72" s="1255"/>
      <c r="CS72" s="1255"/>
      <c r="CT72" s="1255"/>
      <c r="CU72" s="1255"/>
      <c r="CV72" s="1255" t="s">
        <v>551</v>
      </c>
      <c r="CW72" s="1255"/>
      <c r="CX72" s="1255"/>
      <c r="CY72" s="1255"/>
      <c r="CZ72" s="1255"/>
      <c r="DA72" s="1255"/>
      <c r="DB72" s="1255"/>
      <c r="DC72" s="1255"/>
    </row>
    <row r="73" spans="2:107" ht="13.2" x14ac:dyDescent="0.2">
      <c r="B73" s="365"/>
      <c r="G73" s="1264"/>
      <c r="H73" s="1264"/>
      <c r="I73" s="1264"/>
      <c r="J73" s="1264"/>
      <c r="K73" s="1254"/>
      <c r="L73" s="1254"/>
      <c r="M73" s="1254"/>
      <c r="N73" s="1254"/>
      <c r="AM73" s="371"/>
      <c r="AN73" s="1256" t="s">
        <v>588</v>
      </c>
      <c r="AO73" s="1256"/>
      <c r="AP73" s="1256"/>
      <c r="AQ73" s="1256"/>
      <c r="AR73" s="1256"/>
      <c r="AS73" s="1256"/>
      <c r="AT73" s="1256"/>
      <c r="AU73" s="1256"/>
      <c r="AV73" s="1256"/>
      <c r="AW73" s="1256"/>
      <c r="AX73" s="1256"/>
      <c r="AY73" s="1256"/>
      <c r="AZ73" s="1256"/>
      <c r="BA73" s="1256"/>
      <c r="BB73" s="1256" t="s">
        <v>586</v>
      </c>
      <c r="BC73" s="1256"/>
      <c r="BD73" s="1256"/>
      <c r="BE73" s="1256"/>
      <c r="BF73" s="1256"/>
      <c r="BG73" s="1256"/>
      <c r="BH73" s="1256"/>
      <c r="BI73" s="1256"/>
      <c r="BJ73" s="1256"/>
      <c r="BK73" s="1256"/>
      <c r="BL73" s="1256"/>
      <c r="BM73" s="1256"/>
      <c r="BN73" s="1256"/>
      <c r="BO73" s="1256"/>
      <c r="BP73" s="1253">
        <v>16.2</v>
      </c>
      <c r="BQ73" s="1253"/>
      <c r="BR73" s="1253"/>
      <c r="BS73" s="1253"/>
      <c r="BT73" s="1253"/>
      <c r="BU73" s="1253"/>
      <c r="BV73" s="1253"/>
      <c r="BW73" s="1253"/>
      <c r="BX73" s="1253"/>
      <c r="BY73" s="1253"/>
      <c r="BZ73" s="1253"/>
      <c r="CA73" s="1253"/>
      <c r="CB73" s="1253"/>
      <c r="CC73" s="1253"/>
      <c r="CD73" s="1253"/>
      <c r="CE73" s="1253"/>
      <c r="CF73" s="1253">
        <v>5.5</v>
      </c>
      <c r="CG73" s="1253"/>
      <c r="CH73" s="1253"/>
      <c r="CI73" s="1253"/>
      <c r="CJ73" s="1253"/>
      <c r="CK73" s="1253"/>
      <c r="CL73" s="1253"/>
      <c r="CM73" s="1253"/>
      <c r="CN73" s="1253"/>
      <c r="CO73" s="1253"/>
      <c r="CP73" s="1253"/>
      <c r="CQ73" s="1253"/>
      <c r="CR73" s="1253"/>
      <c r="CS73" s="1253"/>
      <c r="CT73" s="1253"/>
      <c r="CU73" s="1253"/>
      <c r="CV73" s="1253">
        <v>12.8</v>
      </c>
      <c r="CW73" s="1253"/>
      <c r="CX73" s="1253"/>
      <c r="CY73" s="1253"/>
      <c r="CZ73" s="1253"/>
      <c r="DA73" s="1253"/>
      <c r="DB73" s="1253"/>
      <c r="DC73" s="1253"/>
    </row>
    <row r="74" spans="2:107" ht="13.2" x14ac:dyDescent="0.2">
      <c r="B74" s="365"/>
      <c r="G74" s="1264"/>
      <c r="H74" s="1264"/>
      <c r="I74" s="1264"/>
      <c r="J74" s="1264"/>
      <c r="K74" s="1254"/>
      <c r="L74" s="1254"/>
      <c r="M74" s="1254"/>
      <c r="N74" s="1254"/>
      <c r="AM74" s="37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2" x14ac:dyDescent="0.2">
      <c r="B75" s="365"/>
      <c r="G75" s="1264"/>
      <c r="H75" s="1264"/>
      <c r="I75" s="1259"/>
      <c r="J75" s="1259"/>
      <c r="K75" s="1260"/>
      <c r="L75" s="1260"/>
      <c r="M75" s="1260"/>
      <c r="N75" s="1260"/>
      <c r="AM75" s="371"/>
      <c r="AN75" s="1256"/>
      <c r="AO75" s="1256"/>
      <c r="AP75" s="1256"/>
      <c r="AQ75" s="1256"/>
      <c r="AR75" s="1256"/>
      <c r="AS75" s="1256"/>
      <c r="AT75" s="1256"/>
      <c r="AU75" s="1256"/>
      <c r="AV75" s="1256"/>
      <c r="AW75" s="1256"/>
      <c r="AX75" s="1256"/>
      <c r="AY75" s="1256"/>
      <c r="AZ75" s="1256"/>
      <c r="BA75" s="1256"/>
      <c r="BB75" s="1256" t="s">
        <v>585</v>
      </c>
      <c r="BC75" s="1256"/>
      <c r="BD75" s="1256"/>
      <c r="BE75" s="1256"/>
      <c r="BF75" s="1256"/>
      <c r="BG75" s="1256"/>
      <c r="BH75" s="1256"/>
      <c r="BI75" s="1256"/>
      <c r="BJ75" s="1256"/>
      <c r="BK75" s="1256"/>
      <c r="BL75" s="1256"/>
      <c r="BM75" s="1256"/>
      <c r="BN75" s="1256"/>
      <c r="BO75" s="1256"/>
      <c r="BP75" s="1253">
        <v>6.3</v>
      </c>
      <c r="BQ75" s="1253"/>
      <c r="BR75" s="1253"/>
      <c r="BS75" s="1253"/>
      <c r="BT75" s="1253"/>
      <c r="BU75" s="1253"/>
      <c r="BV75" s="1253"/>
      <c r="BW75" s="1253"/>
      <c r="BX75" s="1253">
        <v>7.6</v>
      </c>
      <c r="BY75" s="1253"/>
      <c r="BZ75" s="1253"/>
      <c r="CA75" s="1253"/>
      <c r="CB75" s="1253"/>
      <c r="CC75" s="1253"/>
      <c r="CD75" s="1253"/>
      <c r="CE75" s="1253"/>
      <c r="CF75" s="1253">
        <v>8.4</v>
      </c>
      <c r="CG75" s="1253"/>
      <c r="CH75" s="1253"/>
      <c r="CI75" s="1253"/>
      <c r="CJ75" s="1253"/>
      <c r="CK75" s="1253"/>
      <c r="CL75" s="1253"/>
      <c r="CM75" s="1253"/>
      <c r="CN75" s="1253">
        <v>8.3000000000000007</v>
      </c>
      <c r="CO75" s="1253"/>
      <c r="CP75" s="1253"/>
      <c r="CQ75" s="1253"/>
      <c r="CR75" s="1253"/>
      <c r="CS75" s="1253"/>
      <c r="CT75" s="1253"/>
      <c r="CU75" s="1253"/>
      <c r="CV75" s="1253">
        <v>7.9</v>
      </c>
      <c r="CW75" s="1253"/>
      <c r="CX75" s="1253"/>
      <c r="CY75" s="1253"/>
      <c r="CZ75" s="1253"/>
      <c r="DA75" s="1253"/>
      <c r="DB75" s="1253"/>
      <c r="DC75" s="1253"/>
    </row>
    <row r="76" spans="2:107" ht="13.2" x14ac:dyDescent="0.2">
      <c r="B76" s="365"/>
      <c r="G76" s="1264"/>
      <c r="H76" s="1264"/>
      <c r="I76" s="1259"/>
      <c r="J76" s="1259"/>
      <c r="K76" s="1260"/>
      <c r="L76" s="1260"/>
      <c r="M76" s="1260"/>
      <c r="N76" s="1260"/>
      <c r="AM76" s="37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2" x14ac:dyDescent="0.2">
      <c r="B77" s="365"/>
      <c r="G77" s="1259"/>
      <c r="H77" s="1259"/>
      <c r="I77" s="1259"/>
      <c r="J77" s="1259"/>
      <c r="K77" s="1254"/>
      <c r="L77" s="1254"/>
      <c r="M77" s="1254"/>
      <c r="N77" s="1254"/>
      <c r="AN77" s="1255" t="s">
        <v>587</v>
      </c>
      <c r="AO77" s="1255"/>
      <c r="AP77" s="1255"/>
      <c r="AQ77" s="1255"/>
      <c r="AR77" s="1255"/>
      <c r="AS77" s="1255"/>
      <c r="AT77" s="1255"/>
      <c r="AU77" s="1255"/>
      <c r="AV77" s="1255"/>
      <c r="AW77" s="1255"/>
      <c r="AX77" s="1255"/>
      <c r="AY77" s="1255"/>
      <c r="AZ77" s="1255"/>
      <c r="BA77" s="1255"/>
      <c r="BB77" s="1256" t="s">
        <v>586</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2" x14ac:dyDescent="0.2">
      <c r="B78" s="365"/>
      <c r="G78" s="1259"/>
      <c r="H78" s="1259"/>
      <c r="I78" s="1259"/>
      <c r="J78" s="1259"/>
      <c r="K78" s="1254"/>
      <c r="L78" s="1254"/>
      <c r="M78" s="1254"/>
      <c r="N78" s="1254"/>
      <c r="AN78" s="1255"/>
      <c r="AO78" s="1255"/>
      <c r="AP78" s="1255"/>
      <c r="AQ78" s="1255"/>
      <c r="AR78" s="1255"/>
      <c r="AS78" s="1255"/>
      <c r="AT78" s="1255"/>
      <c r="AU78" s="1255"/>
      <c r="AV78" s="1255"/>
      <c r="AW78" s="1255"/>
      <c r="AX78" s="1255"/>
      <c r="AY78" s="1255"/>
      <c r="AZ78" s="1255"/>
      <c r="BA78" s="1255"/>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2" x14ac:dyDescent="0.2">
      <c r="B79" s="365"/>
      <c r="G79" s="1259"/>
      <c r="H79" s="1259"/>
      <c r="I79" s="1257"/>
      <c r="J79" s="1257"/>
      <c r="K79" s="1258"/>
      <c r="L79" s="1258"/>
      <c r="M79" s="1258"/>
      <c r="N79" s="1258"/>
      <c r="AN79" s="1255"/>
      <c r="AO79" s="1255"/>
      <c r="AP79" s="1255"/>
      <c r="AQ79" s="1255"/>
      <c r="AR79" s="1255"/>
      <c r="AS79" s="1255"/>
      <c r="AT79" s="1255"/>
      <c r="AU79" s="1255"/>
      <c r="AV79" s="1255"/>
      <c r="AW79" s="1255"/>
      <c r="AX79" s="1255"/>
      <c r="AY79" s="1255"/>
      <c r="AZ79" s="1255"/>
      <c r="BA79" s="1255"/>
      <c r="BB79" s="1256" t="s">
        <v>585</v>
      </c>
      <c r="BC79" s="1256"/>
      <c r="BD79" s="1256"/>
      <c r="BE79" s="1256"/>
      <c r="BF79" s="1256"/>
      <c r="BG79" s="1256"/>
      <c r="BH79" s="1256"/>
      <c r="BI79" s="1256"/>
      <c r="BJ79" s="1256"/>
      <c r="BK79" s="1256"/>
      <c r="BL79" s="1256"/>
      <c r="BM79" s="1256"/>
      <c r="BN79" s="1256"/>
      <c r="BO79" s="1256"/>
      <c r="BP79" s="1253">
        <v>8.6</v>
      </c>
      <c r="BQ79" s="1253"/>
      <c r="BR79" s="1253"/>
      <c r="BS79" s="1253"/>
      <c r="BT79" s="1253"/>
      <c r="BU79" s="1253"/>
      <c r="BV79" s="1253"/>
      <c r="BW79" s="1253"/>
      <c r="BX79" s="1253">
        <v>8.6</v>
      </c>
      <c r="BY79" s="1253"/>
      <c r="BZ79" s="1253"/>
      <c r="CA79" s="1253"/>
      <c r="CB79" s="1253"/>
      <c r="CC79" s="1253"/>
      <c r="CD79" s="1253"/>
      <c r="CE79" s="1253"/>
      <c r="CF79" s="1253">
        <v>8.9</v>
      </c>
      <c r="CG79" s="1253"/>
      <c r="CH79" s="1253"/>
      <c r="CI79" s="1253"/>
      <c r="CJ79" s="1253"/>
      <c r="CK79" s="1253"/>
      <c r="CL79" s="1253"/>
      <c r="CM79" s="1253"/>
      <c r="CN79" s="1253">
        <v>8.9</v>
      </c>
      <c r="CO79" s="1253"/>
      <c r="CP79" s="1253"/>
      <c r="CQ79" s="1253"/>
      <c r="CR79" s="1253"/>
      <c r="CS79" s="1253"/>
      <c r="CT79" s="1253"/>
      <c r="CU79" s="1253"/>
      <c r="CV79" s="1253">
        <v>9.1</v>
      </c>
      <c r="CW79" s="1253"/>
      <c r="CX79" s="1253"/>
      <c r="CY79" s="1253"/>
      <c r="CZ79" s="1253"/>
      <c r="DA79" s="1253"/>
      <c r="DB79" s="1253"/>
      <c r="DC79" s="1253"/>
    </row>
    <row r="80" spans="2:107" ht="13.2" x14ac:dyDescent="0.2">
      <c r="B80" s="365"/>
      <c r="G80" s="1259"/>
      <c r="H80" s="1259"/>
      <c r="I80" s="1257"/>
      <c r="J80" s="1257"/>
      <c r="K80" s="1258"/>
      <c r="L80" s="1258"/>
      <c r="M80" s="1258"/>
      <c r="N80" s="1258"/>
      <c r="AN80" s="1255"/>
      <c r="AO80" s="1255"/>
      <c r="AP80" s="1255"/>
      <c r="AQ80" s="1255"/>
      <c r="AR80" s="1255"/>
      <c r="AS80" s="1255"/>
      <c r="AT80" s="1255"/>
      <c r="AU80" s="1255"/>
      <c r="AV80" s="1255"/>
      <c r="AW80" s="1255"/>
      <c r="AX80" s="1255"/>
      <c r="AY80" s="1255"/>
      <c r="AZ80" s="1255"/>
      <c r="BA80" s="1255"/>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2" x14ac:dyDescent="0.2">
      <c r="B81" s="365"/>
    </row>
    <row r="82" spans="2:109" ht="16.2"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2"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2" x14ac:dyDescent="0.2">
      <c r="DD84" s="364"/>
      <c r="DE84" s="364"/>
    </row>
    <row r="85" spans="2:109" ht="13.2" x14ac:dyDescent="0.2">
      <c r="DD85" s="364"/>
      <c r="DE85" s="364"/>
    </row>
  </sheetData>
  <sheetProtection algorithmName="SHA-512" hashValue="E5PuJ20n3You8TJ02RHYUnkKLMTwNGXEsYX25YCPIUCvMbSHf9sK5fqSWflPSDfYoIXXe2i8ly+dIbYIrSG/+A==" saltValue="58/In2b9quCZQ2HPQRwHqQ==" spinCount="100000" sheet="1" objects="1" scenarios="1" formatCells="0"/>
  <dataConsolidate/>
  <mergeCells count="11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N53:CU54"/>
    <mergeCell ref="I51:J52"/>
    <mergeCell ref="K51:K52"/>
    <mergeCell ref="L51:L52"/>
    <mergeCell ref="M51:M52"/>
    <mergeCell ref="N51:N52"/>
    <mergeCell ref="I57:J58"/>
    <mergeCell ref="AN55:BA58"/>
    <mergeCell ref="BB55:BO56"/>
    <mergeCell ref="BP55:BW56"/>
    <mergeCell ref="CF51:CM52"/>
    <mergeCell ref="AN65:DC69"/>
    <mergeCell ref="BX55:CE56"/>
    <mergeCell ref="CF55:CM56"/>
    <mergeCell ref="CN55:CU56"/>
    <mergeCell ref="CV55:DC56"/>
    <mergeCell ref="CV72:DC72"/>
    <mergeCell ref="BX72:CE72"/>
    <mergeCell ref="CF72:CM72"/>
    <mergeCell ref="CN72:CU72"/>
    <mergeCell ref="CF57:CM58"/>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85" zoomScaleNormal="85"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494</v>
      </c>
    </row>
  </sheetData>
  <sheetProtection algorithmName="SHA-512" hashValue="V+NtmCFDwcDqTkF8OUEofFFq3GxebB1oQEkCOXSqbY7eWx4JzaGBr0cTYdPdasAb6p/m3d6MlSTQ2mMXLhWnRg==" saltValue="9PmnnE43M96crhXQuELer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85" zoomScaleNormal="85"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494</v>
      </c>
    </row>
  </sheetData>
  <sheetProtection algorithmName="SHA-512" hashValue="2OXeCFSwndHAbw7yNDC7BFrL6x3ljo5zxnU8OQSGFTa7MN+2Yndw3QphPiUag0E5PXGmEweoGaHoYWwzweLN6A==" saltValue="h3tUBAUAHhf4jxFzUdFOF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0" customWidth="1"/>
    <col min="2" max="8" width="13.33203125" style="140" customWidth="1"/>
    <col min="9" max="16384" width="11.109375" style="140"/>
  </cols>
  <sheetData>
    <row r="1" spans="1:8" x14ac:dyDescent="0.2">
      <c r="A1" s="134"/>
      <c r="B1" s="135"/>
      <c r="C1" s="136"/>
      <c r="D1" s="137"/>
      <c r="E1" s="138"/>
      <c r="F1" s="138"/>
      <c r="G1" s="138"/>
      <c r="H1" s="139"/>
    </row>
    <row r="2" spans="1:8" x14ac:dyDescent="0.2">
      <c r="A2" s="141"/>
      <c r="B2" s="142"/>
      <c r="C2" s="143"/>
      <c r="D2" s="144" t="s">
        <v>53</v>
      </c>
      <c r="E2" s="145"/>
      <c r="F2" s="146" t="s">
        <v>544</v>
      </c>
      <c r="G2" s="147"/>
      <c r="H2" s="148"/>
    </row>
    <row r="3" spans="1:8" x14ac:dyDescent="0.2">
      <c r="A3" s="144" t="s">
        <v>537</v>
      </c>
      <c r="B3" s="149"/>
      <c r="C3" s="150"/>
      <c r="D3" s="151">
        <v>197379</v>
      </c>
      <c r="E3" s="152"/>
      <c r="F3" s="153">
        <v>167497</v>
      </c>
      <c r="G3" s="154"/>
      <c r="H3" s="155"/>
    </row>
    <row r="4" spans="1:8" x14ac:dyDescent="0.2">
      <c r="A4" s="156"/>
      <c r="B4" s="157"/>
      <c r="C4" s="158"/>
      <c r="D4" s="159">
        <v>81686</v>
      </c>
      <c r="E4" s="160"/>
      <c r="F4" s="161">
        <v>82571</v>
      </c>
      <c r="G4" s="162"/>
      <c r="H4" s="163"/>
    </row>
    <row r="5" spans="1:8" x14ac:dyDescent="0.2">
      <c r="A5" s="144" t="s">
        <v>539</v>
      </c>
      <c r="B5" s="149"/>
      <c r="C5" s="150"/>
      <c r="D5" s="151">
        <v>172009</v>
      </c>
      <c r="E5" s="152"/>
      <c r="F5" s="153">
        <v>190274</v>
      </c>
      <c r="G5" s="154"/>
      <c r="H5" s="155"/>
    </row>
    <row r="6" spans="1:8" x14ac:dyDescent="0.2">
      <c r="A6" s="156"/>
      <c r="B6" s="157"/>
      <c r="C6" s="158"/>
      <c r="D6" s="159">
        <v>100869</v>
      </c>
      <c r="E6" s="160"/>
      <c r="F6" s="161">
        <v>88584</v>
      </c>
      <c r="G6" s="162"/>
      <c r="H6" s="163"/>
    </row>
    <row r="7" spans="1:8" x14ac:dyDescent="0.2">
      <c r="A7" s="144" t="s">
        <v>540</v>
      </c>
      <c r="B7" s="149"/>
      <c r="C7" s="150"/>
      <c r="D7" s="151">
        <v>433915</v>
      </c>
      <c r="E7" s="152"/>
      <c r="F7" s="153">
        <v>200194</v>
      </c>
      <c r="G7" s="154"/>
      <c r="H7" s="155"/>
    </row>
    <row r="8" spans="1:8" x14ac:dyDescent="0.2">
      <c r="A8" s="156"/>
      <c r="B8" s="157"/>
      <c r="C8" s="158"/>
      <c r="D8" s="159">
        <v>301950</v>
      </c>
      <c r="E8" s="160"/>
      <c r="F8" s="161">
        <v>106422</v>
      </c>
      <c r="G8" s="162"/>
      <c r="H8" s="163"/>
    </row>
    <row r="9" spans="1:8" x14ac:dyDescent="0.2">
      <c r="A9" s="144" t="s">
        <v>541</v>
      </c>
      <c r="B9" s="149"/>
      <c r="C9" s="150"/>
      <c r="D9" s="151">
        <v>392167</v>
      </c>
      <c r="E9" s="152"/>
      <c r="F9" s="153">
        <v>196914</v>
      </c>
      <c r="G9" s="154"/>
      <c r="H9" s="155"/>
    </row>
    <row r="10" spans="1:8" x14ac:dyDescent="0.2">
      <c r="A10" s="156"/>
      <c r="B10" s="157"/>
      <c r="C10" s="158"/>
      <c r="D10" s="159">
        <v>279977</v>
      </c>
      <c r="E10" s="160"/>
      <c r="F10" s="161">
        <v>98966</v>
      </c>
      <c r="G10" s="162"/>
      <c r="H10" s="163"/>
    </row>
    <row r="11" spans="1:8" x14ac:dyDescent="0.2">
      <c r="A11" s="144" t="s">
        <v>542</v>
      </c>
      <c r="B11" s="149"/>
      <c r="C11" s="150"/>
      <c r="D11" s="151">
        <v>598861</v>
      </c>
      <c r="E11" s="152"/>
      <c r="F11" s="153">
        <v>204757</v>
      </c>
      <c r="G11" s="154"/>
      <c r="H11" s="155"/>
    </row>
    <row r="12" spans="1:8" x14ac:dyDescent="0.2">
      <c r="A12" s="156"/>
      <c r="B12" s="157"/>
      <c r="C12" s="164"/>
      <c r="D12" s="159">
        <v>524894</v>
      </c>
      <c r="E12" s="160"/>
      <c r="F12" s="161">
        <v>106071</v>
      </c>
      <c r="G12" s="162"/>
      <c r="H12" s="163"/>
    </row>
    <row r="13" spans="1:8" x14ac:dyDescent="0.2">
      <c r="A13" s="144"/>
      <c r="B13" s="149"/>
      <c r="C13" s="165"/>
      <c r="D13" s="166">
        <v>358866</v>
      </c>
      <c r="E13" s="167"/>
      <c r="F13" s="168">
        <v>191927</v>
      </c>
      <c r="G13" s="169"/>
      <c r="H13" s="155"/>
    </row>
    <row r="14" spans="1:8" x14ac:dyDescent="0.2">
      <c r="A14" s="156"/>
      <c r="B14" s="157"/>
      <c r="C14" s="158"/>
      <c r="D14" s="159">
        <v>257875</v>
      </c>
      <c r="E14" s="160"/>
      <c r="F14" s="161">
        <v>96523</v>
      </c>
      <c r="G14" s="162"/>
      <c r="H14" s="163"/>
    </row>
    <row r="17" spans="1:11" x14ac:dyDescent="0.2">
      <c r="A17" s="140" t="s">
        <v>54</v>
      </c>
    </row>
    <row r="18" spans="1:11" x14ac:dyDescent="0.2">
      <c r="A18" s="170"/>
      <c r="B18" s="170" t="str">
        <f>実質収支比率等に係る経年分析!F$46</f>
        <v>H30</v>
      </c>
      <c r="C18" s="170" t="str">
        <f>実質収支比率等に係る経年分析!G$46</f>
        <v>R01</v>
      </c>
      <c r="D18" s="170" t="str">
        <f>実質収支比率等に係る経年分析!H$46</f>
        <v>R02</v>
      </c>
      <c r="E18" s="170" t="str">
        <f>実質収支比率等に係る経年分析!I$46</f>
        <v>R03</v>
      </c>
      <c r="F18" s="170" t="str">
        <f>実質収支比率等に係る経年分析!J$46</f>
        <v>R04</v>
      </c>
    </row>
    <row r="19" spans="1:11" x14ac:dyDescent="0.2">
      <c r="A19" s="170" t="s">
        <v>55</v>
      </c>
      <c r="B19" s="170">
        <f>ROUND(VALUE(SUBSTITUTE(実質収支比率等に係る経年分析!F$48,"▲","-")),2)</f>
        <v>9.5399999999999991</v>
      </c>
      <c r="C19" s="170">
        <f>ROUND(VALUE(SUBSTITUTE(実質収支比率等に係る経年分析!G$48,"▲","-")),2)</f>
        <v>13.59</v>
      </c>
      <c r="D19" s="170">
        <f>ROUND(VALUE(SUBSTITUTE(実質収支比率等に係る経年分析!H$48,"▲","-")),2)</f>
        <v>14.52</v>
      </c>
      <c r="E19" s="170">
        <f>ROUND(VALUE(SUBSTITUTE(実質収支比率等に係る経年分析!I$48,"▲","-")),2)</f>
        <v>6.47</v>
      </c>
      <c r="F19" s="170">
        <f>ROUND(VALUE(SUBSTITUTE(実質収支比率等に係る経年分析!J$48,"▲","-")),2)</f>
        <v>13.3</v>
      </c>
    </row>
    <row r="20" spans="1:11" x14ac:dyDescent="0.2">
      <c r="A20" s="170" t="s">
        <v>56</v>
      </c>
      <c r="B20" s="170">
        <f>ROUND(VALUE(SUBSTITUTE(実質収支比率等に係る経年分析!F$47,"▲","-")),2)</f>
        <v>23.21</v>
      </c>
      <c r="C20" s="170">
        <f>ROUND(VALUE(SUBSTITUTE(実質収支比率等に係る経年分析!G$47,"▲","-")),2)</f>
        <v>22.84</v>
      </c>
      <c r="D20" s="170">
        <f>ROUND(VALUE(SUBSTITUTE(実質収支比率等に係る経年分析!H$47,"▲","-")),2)</f>
        <v>20.6</v>
      </c>
      <c r="E20" s="170">
        <f>ROUND(VALUE(SUBSTITUTE(実質収支比率等に係る経年分析!I$47,"▲","-")),2)</f>
        <v>18.899999999999999</v>
      </c>
      <c r="F20" s="170">
        <f>ROUND(VALUE(SUBSTITUTE(実質収支比率等に係る経年分析!J$47,"▲","-")),2)</f>
        <v>18.559999999999999</v>
      </c>
    </row>
    <row r="21" spans="1:11" x14ac:dyDescent="0.2">
      <c r="A21" s="170" t="s">
        <v>57</v>
      </c>
      <c r="B21" s="170">
        <f>IF(ISNUMBER(VALUE(SUBSTITUTE(実質収支比率等に係る経年分析!F$49,"▲","-"))),ROUND(VALUE(SUBSTITUTE(実質収支比率等に係る経年分析!F$49,"▲","-")),2),NA())</f>
        <v>-2.85</v>
      </c>
      <c r="C21" s="170">
        <f>IF(ISNUMBER(VALUE(SUBSTITUTE(実質収支比率等に係る経年分析!G$49,"▲","-"))),ROUND(VALUE(SUBSTITUTE(実質収支比率等に係る経年分析!G$49,"▲","-")),2),NA())</f>
        <v>9.49</v>
      </c>
      <c r="D21" s="170">
        <f>IF(ISNUMBER(VALUE(SUBSTITUTE(実質収支比率等に係る経年分析!H$49,"▲","-"))),ROUND(VALUE(SUBSTITUTE(実質収支比率等に係る経年分析!H$49,"▲","-")),2),NA())</f>
        <v>6.09</v>
      </c>
      <c r="E21" s="170">
        <f>IF(ISNUMBER(VALUE(SUBSTITUTE(実質収支比率等に係る経年分析!I$49,"▲","-"))),ROUND(VALUE(SUBSTITUTE(実質収支比率等に係る経年分析!I$49,"▲","-")),2),NA())</f>
        <v>-0.68</v>
      </c>
      <c r="F21" s="170">
        <f>IF(ISNUMBER(VALUE(SUBSTITUTE(実質収支比率等に係る経年分析!J$49,"▲","-"))),ROUND(VALUE(SUBSTITUTE(実質収支比率等に係る経年分析!J$49,"▲","-")),2),NA())</f>
        <v>14.12</v>
      </c>
    </row>
    <row r="24" spans="1:11" x14ac:dyDescent="0.2">
      <c r="A24" s="140" t="s">
        <v>58</v>
      </c>
    </row>
    <row r="25" spans="1:11" x14ac:dyDescent="0.2">
      <c r="A25" s="171"/>
      <c r="B25" s="171" t="str">
        <f>連結実質赤字比率に係る赤字・黒字の構成分析!F$33</f>
        <v>H30</v>
      </c>
      <c r="C25" s="171"/>
      <c r="D25" s="171" t="str">
        <f>連結実質赤字比率に係る赤字・黒字の構成分析!G$33</f>
        <v>R01</v>
      </c>
      <c r="E25" s="171"/>
      <c r="F25" s="171" t="str">
        <f>連結実質赤字比率に係る赤字・黒字の構成分析!H$33</f>
        <v>R02</v>
      </c>
      <c r="G25" s="171"/>
      <c r="H25" s="171" t="str">
        <f>連結実質赤字比率に係る赤字・黒字の構成分析!I$33</f>
        <v>R03</v>
      </c>
      <c r="I25" s="171"/>
      <c r="J25" s="171" t="str">
        <f>連結実質赤字比率に係る赤字・黒字の構成分析!J$33</f>
        <v>R04</v>
      </c>
      <c r="K25" s="171"/>
    </row>
    <row r="26" spans="1:11" x14ac:dyDescent="0.2">
      <c r="A26" s="171"/>
      <c r="B26" s="171" t="s">
        <v>59</v>
      </c>
      <c r="C26" s="171" t="s">
        <v>60</v>
      </c>
      <c r="D26" s="171" t="s">
        <v>59</v>
      </c>
      <c r="E26" s="171" t="s">
        <v>60</v>
      </c>
      <c r="F26" s="171" t="s">
        <v>59</v>
      </c>
      <c r="G26" s="171" t="s">
        <v>60</v>
      </c>
      <c r="H26" s="171" t="s">
        <v>59</v>
      </c>
      <c r="I26" s="171" t="s">
        <v>60</v>
      </c>
      <c r="J26" s="171" t="s">
        <v>59</v>
      </c>
      <c r="K26" s="171" t="s">
        <v>60</v>
      </c>
    </row>
    <row r="27" spans="1:11" x14ac:dyDescent="0.2">
      <c r="A27" s="171" t="str">
        <f>IF(連結実質赤字比率に係る赤字・黒字の構成分析!C$43="",NA(),連結実質赤字比率に係る赤字・黒字の構成分析!C$43)</f>
        <v>その他会計（黒字）</v>
      </c>
      <c r="B27" s="171" t="e">
        <f>IF(ROUND(VALUE(SUBSTITUTE(連結実質赤字比率に係る赤字・黒字の構成分析!F$43,"▲", "-")), 2) &lt; 0, ABS(ROUND(VALUE(SUBSTITUTE(連結実質赤字比率に係る赤字・黒字の構成分析!F$43,"▲", "-")), 2)), NA())</f>
        <v>#VALUE!</v>
      </c>
      <c r="C27" s="171" t="e">
        <f>IF(ROUND(VALUE(SUBSTITUTE(連結実質赤字比率に係る赤字・黒字の構成分析!F$43,"▲", "-")), 2) &gt;= 0, ABS(ROUND(VALUE(SUBSTITUTE(連結実質赤字比率に係る赤字・黒字の構成分析!F$43,"▲", "-")), 2)), NA())</f>
        <v>#VALUE!</v>
      </c>
      <c r="D27" s="171" t="e">
        <f>IF(ROUND(VALUE(SUBSTITUTE(連結実質赤字比率に係る赤字・黒字の構成分析!G$43,"▲", "-")), 2) &lt; 0, ABS(ROUND(VALUE(SUBSTITUTE(連結実質赤字比率に係る赤字・黒字の構成分析!G$43,"▲", "-")), 2)), NA())</f>
        <v>#VALUE!</v>
      </c>
      <c r="E27" s="171" t="e">
        <f>IF(ROUND(VALUE(SUBSTITUTE(連結実質赤字比率に係る赤字・黒字の構成分析!G$43,"▲", "-")), 2) &gt;= 0, ABS(ROUND(VALUE(SUBSTITUTE(連結実質赤字比率に係る赤字・黒字の構成分析!G$43,"▲", "-")), 2)), NA())</f>
        <v>#VALUE!</v>
      </c>
      <c r="F27" s="171" t="e">
        <f>IF(ROUND(VALUE(SUBSTITUTE(連結実質赤字比率に係る赤字・黒字の構成分析!H$43,"▲", "-")), 2) &lt; 0, ABS(ROUND(VALUE(SUBSTITUTE(連結実質赤字比率に係る赤字・黒字の構成分析!H$43,"▲", "-")), 2)), NA())</f>
        <v>#VALUE!</v>
      </c>
      <c r="G27" s="171" t="e">
        <f>IF(ROUND(VALUE(SUBSTITUTE(連結実質赤字比率に係る赤字・黒字の構成分析!H$43,"▲", "-")), 2) &gt;= 0, ABS(ROUND(VALUE(SUBSTITUTE(連結実質赤字比率に係る赤字・黒字の構成分析!H$43,"▲", "-")), 2)), NA())</f>
        <v>#VALUE!</v>
      </c>
      <c r="H27" s="171" t="e">
        <f>IF(ROUND(VALUE(SUBSTITUTE(連結実質赤字比率に係る赤字・黒字の構成分析!I$43,"▲", "-")), 2) &lt; 0, ABS(ROUND(VALUE(SUBSTITUTE(連結実質赤字比率に係る赤字・黒字の構成分析!I$43,"▲", "-")), 2)), NA())</f>
        <v>#VALUE!</v>
      </c>
      <c r="I27" s="171" t="e">
        <f>IF(ROUND(VALUE(SUBSTITUTE(連結実質赤字比率に係る赤字・黒字の構成分析!I$43,"▲", "-")), 2) &gt;= 0, ABS(ROUND(VALUE(SUBSTITUTE(連結実質赤字比率に係る赤字・黒字の構成分析!I$43,"▲", "-")), 2)), NA())</f>
        <v>#VALUE!</v>
      </c>
      <c r="J27" s="171" t="e">
        <f>IF(ROUND(VALUE(SUBSTITUTE(連結実質赤字比率に係る赤字・黒字の構成分析!J$43,"▲", "-")), 2) &lt; 0, ABS(ROUND(VALUE(SUBSTITUTE(連結実質赤字比率に係る赤字・黒字の構成分析!J$43,"▲", "-")), 2)), NA())</f>
        <v>#VALUE!</v>
      </c>
      <c r="K27" s="171" t="e">
        <f>IF(ROUND(VALUE(SUBSTITUTE(連結実質赤字比率に係る赤字・黒字の構成分析!J$43,"▲", "-")), 2) &gt;= 0, ABS(ROUND(VALUE(SUBSTITUTE(連結実質赤字比率に係る赤字・黒字の構成分析!J$43,"▲", "-")), 2)), NA())</f>
        <v>#VALUE!</v>
      </c>
    </row>
    <row r="28" spans="1:11" x14ac:dyDescent="0.2">
      <c r="A28" s="171" t="str">
        <f>IF(連結実質赤字比率に係る赤字・黒字の構成分析!C$42="",NA(),連結実質赤字比率に係る赤字・黒字の構成分析!C$42)</f>
        <v>その他会計（赤字）</v>
      </c>
      <c r="B28" s="171" t="e">
        <f>IF(ROUND(VALUE(SUBSTITUTE(連結実質赤字比率に係る赤字・黒字の構成分析!F$42,"▲", "-")), 2) &lt; 0, ABS(ROUND(VALUE(SUBSTITUTE(連結実質赤字比率に係る赤字・黒字の構成分析!F$42,"▲", "-")), 2)), NA())</f>
        <v>#VALUE!</v>
      </c>
      <c r="C28" s="171" t="e">
        <f>IF(ROUND(VALUE(SUBSTITUTE(連結実質赤字比率に係る赤字・黒字の構成分析!F$42,"▲", "-")), 2) &gt;= 0, ABS(ROUND(VALUE(SUBSTITUTE(連結実質赤字比率に係る赤字・黒字の構成分析!F$42,"▲", "-")), 2)), NA())</f>
        <v>#VALUE!</v>
      </c>
      <c r="D28" s="171" t="e">
        <f>IF(ROUND(VALUE(SUBSTITUTE(連結実質赤字比率に係る赤字・黒字の構成分析!G$42,"▲", "-")), 2) &lt; 0, ABS(ROUND(VALUE(SUBSTITUTE(連結実質赤字比率に係る赤字・黒字の構成分析!G$42,"▲", "-")), 2)), NA())</f>
        <v>#VALUE!</v>
      </c>
      <c r="E28" s="171" t="e">
        <f>IF(ROUND(VALUE(SUBSTITUTE(連結実質赤字比率に係る赤字・黒字の構成分析!G$42,"▲", "-")), 2) &gt;= 0, ABS(ROUND(VALUE(SUBSTITUTE(連結実質赤字比率に係る赤字・黒字の構成分析!G$42,"▲", "-")), 2)), NA())</f>
        <v>#VALUE!</v>
      </c>
      <c r="F28" s="171" t="e">
        <f>IF(ROUND(VALUE(SUBSTITUTE(連結実質赤字比率に係る赤字・黒字の構成分析!H$42,"▲", "-")), 2) &lt; 0, ABS(ROUND(VALUE(SUBSTITUTE(連結実質赤字比率に係る赤字・黒字の構成分析!H$42,"▲", "-")), 2)), NA())</f>
        <v>#VALUE!</v>
      </c>
      <c r="G28" s="171" t="e">
        <f>IF(ROUND(VALUE(SUBSTITUTE(連結実質赤字比率に係る赤字・黒字の構成分析!H$42,"▲", "-")), 2) &gt;= 0, ABS(ROUND(VALUE(SUBSTITUTE(連結実質赤字比率に係る赤字・黒字の構成分析!H$42,"▲", "-")), 2)), NA())</f>
        <v>#VALUE!</v>
      </c>
      <c r="H28" s="171" t="e">
        <f>IF(ROUND(VALUE(SUBSTITUTE(連結実質赤字比率に係る赤字・黒字の構成分析!I$42,"▲", "-")), 2) &lt; 0, ABS(ROUND(VALUE(SUBSTITUTE(連結実質赤字比率に係る赤字・黒字の構成分析!I$42,"▲", "-")), 2)), NA())</f>
        <v>#VALUE!</v>
      </c>
      <c r="I28" s="171" t="e">
        <f>IF(ROUND(VALUE(SUBSTITUTE(連結実質赤字比率に係る赤字・黒字の構成分析!I$42,"▲", "-")), 2) &gt;= 0, ABS(ROUND(VALUE(SUBSTITUTE(連結実質赤字比率に係る赤字・黒字の構成分析!I$42,"▲", "-")), 2)), NA())</f>
        <v>#VALUE!</v>
      </c>
      <c r="J28" s="171" t="e">
        <f>IF(ROUND(VALUE(SUBSTITUTE(連結実質赤字比率に係る赤字・黒字の構成分析!J$42,"▲", "-")), 2) &lt; 0, ABS(ROUND(VALUE(SUBSTITUTE(連結実質赤字比率に係る赤字・黒字の構成分析!J$42,"▲", "-")), 2)), NA())</f>
        <v>#VALUE!</v>
      </c>
      <c r="K28" s="171" t="e">
        <f>IF(ROUND(VALUE(SUBSTITUTE(連結実質赤字比率に係る赤字・黒字の構成分析!J$42,"▲", "-")), 2) &gt;= 0, ABS(ROUND(VALUE(SUBSTITUTE(連結実質赤字比率に係る赤字・黒字の構成分析!J$42,"▲", "-")), 2)), NA())</f>
        <v>#VALUE!</v>
      </c>
    </row>
    <row r="29" spans="1:11" x14ac:dyDescent="0.2">
      <c r="A29" s="171" t="e">
        <f>IF(連結実質赤字比率に係る赤字・黒字の構成分析!C$41="",NA(),連結実質赤字比率に係る赤字・黒字の構成分析!C$41)</f>
        <v>#N/A</v>
      </c>
      <c r="B29" s="171" t="e">
        <f>IF(ROUND(VALUE(SUBSTITUTE(連結実質赤字比率に係る赤字・黒字の構成分析!F$41,"▲", "-")), 2) &lt; 0, ABS(ROUND(VALUE(SUBSTITUTE(連結実質赤字比率に係る赤字・黒字の構成分析!F$41,"▲", "-")), 2)), NA())</f>
        <v>#VALUE!</v>
      </c>
      <c r="C29" s="171" t="e">
        <f>IF(ROUND(VALUE(SUBSTITUTE(連結実質赤字比率に係る赤字・黒字の構成分析!F$41,"▲", "-")), 2) &gt;= 0, ABS(ROUND(VALUE(SUBSTITUTE(連結実質赤字比率に係る赤字・黒字の構成分析!F$41,"▲", "-")), 2)), NA())</f>
        <v>#VALUE!</v>
      </c>
      <c r="D29" s="171" t="e">
        <f>IF(ROUND(VALUE(SUBSTITUTE(連結実質赤字比率に係る赤字・黒字の構成分析!G$41,"▲", "-")), 2) &lt; 0, ABS(ROUND(VALUE(SUBSTITUTE(連結実質赤字比率に係る赤字・黒字の構成分析!G$41,"▲", "-")), 2)), NA())</f>
        <v>#VALUE!</v>
      </c>
      <c r="E29" s="171" t="e">
        <f>IF(ROUND(VALUE(SUBSTITUTE(連結実質赤字比率に係る赤字・黒字の構成分析!G$41,"▲", "-")), 2) &gt;= 0, ABS(ROUND(VALUE(SUBSTITUTE(連結実質赤字比率に係る赤字・黒字の構成分析!G$41,"▲", "-")), 2)), NA())</f>
        <v>#VALUE!</v>
      </c>
      <c r="F29" s="171" t="e">
        <f>IF(ROUND(VALUE(SUBSTITUTE(連結実質赤字比率に係る赤字・黒字の構成分析!H$41,"▲", "-")), 2) &lt; 0, ABS(ROUND(VALUE(SUBSTITUTE(連結実質赤字比率に係る赤字・黒字の構成分析!H$41,"▲", "-")), 2)), NA())</f>
        <v>#VALUE!</v>
      </c>
      <c r="G29" s="171" t="e">
        <f>IF(ROUND(VALUE(SUBSTITUTE(連結実質赤字比率に係る赤字・黒字の構成分析!H$41,"▲", "-")), 2) &gt;= 0, ABS(ROUND(VALUE(SUBSTITUTE(連結実質赤字比率に係る赤字・黒字の構成分析!H$41,"▲", "-")), 2)), NA())</f>
        <v>#VALUE!</v>
      </c>
      <c r="H29" s="171" t="e">
        <f>IF(ROUND(VALUE(SUBSTITUTE(連結実質赤字比率に係る赤字・黒字の構成分析!I$41,"▲", "-")), 2) &lt; 0, ABS(ROUND(VALUE(SUBSTITUTE(連結実質赤字比率に係る赤字・黒字の構成分析!I$41,"▲", "-")), 2)), NA())</f>
        <v>#VALUE!</v>
      </c>
      <c r="I29" s="171" t="e">
        <f>IF(ROUND(VALUE(SUBSTITUTE(連結実質赤字比率に係る赤字・黒字の構成分析!I$41,"▲", "-")), 2) &gt;= 0, ABS(ROUND(VALUE(SUBSTITUTE(連結実質赤字比率に係る赤字・黒字の構成分析!I$41,"▲", "-")), 2)), NA())</f>
        <v>#VALUE!</v>
      </c>
      <c r="J29" s="171" t="e">
        <f>IF(ROUND(VALUE(SUBSTITUTE(連結実質赤字比率に係る赤字・黒字の構成分析!J$41,"▲", "-")), 2) &lt; 0, ABS(ROUND(VALUE(SUBSTITUTE(連結実質赤字比率に係る赤字・黒字の構成分析!J$41,"▲", "-")), 2)), NA())</f>
        <v>#VALUE!</v>
      </c>
      <c r="K29" s="171" t="e">
        <f>IF(ROUND(VALUE(SUBSTITUTE(連結実質赤字比率に係る赤字・黒字の構成分析!J$41,"▲", "-")), 2) &gt;= 0, ABS(ROUND(VALUE(SUBSTITUTE(連結実質赤字比率に係る赤字・黒字の構成分析!J$41,"▲", "-")), 2)), NA())</f>
        <v>#VALUE!</v>
      </c>
    </row>
    <row r="30" spans="1:11" x14ac:dyDescent="0.2">
      <c r="A30" s="171" t="e">
        <f>IF(連結実質赤字比率に係る赤字・黒字の構成分析!C$40="",NA(),連結実質赤字比率に係る赤字・黒字の構成分析!C$40)</f>
        <v>#N/A</v>
      </c>
      <c r="B30" s="171" t="e">
        <f>IF(ROUND(VALUE(SUBSTITUTE(連結実質赤字比率に係る赤字・黒字の構成分析!F$40,"▲", "-")), 2) &lt; 0, ABS(ROUND(VALUE(SUBSTITUTE(連結実質赤字比率に係る赤字・黒字の構成分析!F$40,"▲", "-")), 2)), NA())</f>
        <v>#VALUE!</v>
      </c>
      <c r="C30" s="171" t="e">
        <f>IF(ROUND(VALUE(SUBSTITUTE(連結実質赤字比率に係る赤字・黒字の構成分析!F$40,"▲", "-")), 2) &gt;= 0, ABS(ROUND(VALUE(SUBSTITUTE(連結実質赤字比率に係る赤字・黒字の構成分析!F$40,"▲", "-")), 2)), NA())</f>
        <v>#VALUE!</v>
      </c>
      <c r="D30" s="171" t="e">
        <f>IF(ROUND(VALUE(SUBSTITUTE(連結実質赤字比率に係る赤字・黒字の構成分析!G$40,"▲", "-")), 2) &lt; 0, ABS(ROUND(VALUE(SUBSTITUTE(連結実質赤字比率に係る赤字・黒字の構成分析!G$40,"▲", "-")), 2)), NA())</f>
        <v>#VALUE!</v>
      </c>
      <c r="E30" s="171" t="e">
        <f>IF(ROUND(VALUE(SUBSTITUTE(連結実質赤字比率に係る赤字・黒字の構成分析!G$40,"▲", "-")), 2) &gt;= 0, ABS(ROUND(VALUE(SUBSTITUTE(連結実質赤字比率に係る赤字・黒字の構成分析!G$40,"▲", "-")), 2)), NA())</f>
        <v>#VALUE!</v>
      </c>
      <c r="F30" s="171" t="e">
        <f>IF(ROUND(VALUE(SUBSTITUTE(連結実質赤字比率に係る赤字・黒字の構成分析!H$40,"▲", "-")), 2) &lt; 0, ABS(ROUND(VALUE(SUBSTITUTE(連結実質赤字比率に係る赤字・黒字の構成分析!H$40,"▲", "-")), 2)), NA())</f>
        <v>#VALUE!</v>
      </c>
      <c r="G30" s="171" t="e">
        <f>IF(ROUND(VALUE(SUBSTITUTE(連結実質赤字比率に係る赤字・黒字の構成分析!H$40,"▲", "-")), 2) &gt;= 0, ABS(ROUND(VALUE(SUBSTITUTE(連結実質赤字比率に係る赤字・黒字の構成分析!H$40,"▲", "-")), 2)), NA())</f>
        <v>#VALUE!</v>
      </c>
      <c r="H30" s="171" t="e">
        <f>IF(ROUND(VALUE(SUBSTITUTE(連結実質赤字比率に係る赤字・黒字の構成分析!I$40,"▲", "-")), 2) &lt; 0, ABS(ROUND(VALUE(SUBSTITUTE(連結実質赤字比率に係る赤字・黒字の構成分析!I$40,"▲", "-")), 2)), NA())</f>
        <v>#VALUE!</v>
      </c>
      <c r="I30" s="171" t="e">
        <f>IF(ROUND(VALUE(SUBSTITUTE(連結実質赤字比率に係る赤字・黒字の構成分析!I$40,"▲", "-")), 2) &gt;= 0, ABS(ROUND(VALUE(SUBSTITUTE(連結実質赤字比率に係る赤字・黒字の構成分析!I$40,"▲", "-")), 2)), NA())</f>
        <v>#VALUE!</v>
      </c>
      <c r="J30" s="171" t="e">
        <f>IF(ROUND(VALUE(SUBSTITUTE(連結実質赤字比率に係る赤字・黒字の構成分析!J$40,"▲", "-")), 2) &lt; 0, ABS(ROUND(VALUE(SUBSTITUTE(連結実質赤字比率に係る赤字・黒字の構成分析!J$40,"▲", "-")), 2)), NA())</f>
        <v>#VALUE!</v>
      </c>
      <c r="K30" s="171" t="e">
        <f>IF(ROUND(VALUE(SUBSTITUTE(連結実質赤字比率に係る赤字・黒字の構成分析!J$40,"▲", "-")), 2) &gt;= 0, ABS(ROUND(VALUE(SUBSTITUTE(連結実質赤字比率に係る赤字・黒字の構成分析!J$40,"▲", "-")), 2)), NA())</f>
        <v>#VALUE!</v>
      </c>
    </row>
    <row r="31" spans="1:11" x14ac:dyDescent="0.2">
      <c r="A31" s="171" t="str">
        <f>IF(連結実質赤字比率に係る赤字・黒字の構成分析!C$39="",NA(),連結実質赤字比率に係る赤字・黒字の構成分析!C$39)</f>
        <v>後期高齢者医療事業特別会計</v>
      </c>
      <c r="B31" s="171" t="e">
        <f>IF(ROUND(VALUE(SUBSTITUTE(連結実質赤字比率に係る赤字・黒字の構成分析!F$39,"▲", "-")), 2) &lt; 0, ABS(ROUND(VALUE(SUBSTITUTE(連結実質赤字比率に係る赤字・黒字の構成分析!F$39,"▲", "-")), 2)), NA())</f>
        <v>#N/A</v>
      </c>
      <c r="C31" s="171">
        <f>IF(ROUND(VALUE(SUBSTITUTE(連結実質赤字比率に係る赤字・黒字の構成分析!F$39,"▲", "-")), 2) &gt;= 0, ABS(ROUND(VALUE(SUBSTITUTE(連結実質赤字比率に係る赤字・黒字の構成分析!F$39,"▲", "-")), 2)), NA())</f>
        <v>0.12</v>
      </c>
      <c r="D31" s="171" t="e">
        <f>IF(ROUND(VALUE(SUBSTITUTE(連結実質赤字比率に係る赤字・黒字の構成分析!G$39,"▲", "-")), 2) &lt; 0, ABS(ROUND(VALUE(SUBSTITUTE(連結実質赤字比率に係る赤字・黒字の構成分析!G$39,"▲", "-")), 2)), NA())</f>
        <v>#N/A</v>
      </c>
      <c r="E31" s="171">
        <f>IF(ROUND(VALUE(SUBSTITUTE(連結実質赤字比率に係る赤字・黒字の構成分析!G$39,"▲", "-")), 2) &gt;= 0, ABS(ROUND(VALUE(SUBSTITUTE(連結実質赤字比率に係る赤字・黒字の構成分析!G$39,"▲", "-")), 2)), NA())</f>
        <v>0.1</v>
      </c>
      <c r="F31" s="171" t="e">
        <f>IF(ROUND(VALUE(SUBSTITUTE(連結実質赤字比率に係る赤字・黒字の構成分析!H$39,"▲", "-")), 2) &lt; 0, ABS(ROUND(VALUE(SUBSTITUTE(連結実質赤字比率に係る赤字・黒字の構成分析!H$39,"▲", "-")), 2)), NA())</f>
        <v>#N/A</v>
      </c>
      <c r="G31" s="171">
        <f>IF(ROUND(VALUE(SUBSTITUTE(連結実質赤字比率に係る赤字・黒字の構成分析!H$39,"▲", "-")), 2) &gt;= 0, ABS(ROUND(VALUE(SUBSTITUTE(連結実質赤字比率に係る赤字・黒字の構成分析!H$39,"▲", "-")), 2)), NA())</f>
        <v>0.09</v>
      </c>
      <c r="H31" s="171" t="e">
        <f>IF(ROUND(VALUE(SUBSTITUTE(連結実質赤字比率に係る赤字・黒字の構成分析!I$39,"▲", "-")), 2) &lt; 0, ABS(ROUND(VALUE(SUBSTITUTE(連結実質赤字比率に係る赤字・黒字の構成分析!I$39,"▲", "-")), 2)), NA())</f>
        <v>#N/A</v>
      </c>
      <c r="I31" s="171">
        <f>IF(ROUND(VALUE(SUBSTITUTE(連結実質赤字比率に係る赤字・黒字の構成分析!I$39,"▲", "-")), 2) &gt;= 0, ABS(ROUND(VALUE(SUBSTITUTE(連結実質赤字比率に係る赤字・黒字の構成分析!I$39,"▲", "-")), 2)), NA())</f>
        <v>0.09</v>
      </c>
      <c r="J31" s="171" t="e">
        <f>IF(ROUND(VALUE(SUBSTITUTE(連結実質赤字比率に係る赤字・黒字の構成分析!J$39,"▲", "-")), 2) &lt; 0, ABS(ROUND(VALUE(SUBSTITUTE(連結実質赤字比率に係る赤字・黒字の構成分析!J$39,"▲", "-")), 2)), NA())</f>
        <v>#N/A</v>
      </c>
      <c r="K31" s="171">
        <f>IF(ROUND(VALUE(SUBSTITUTE(連結実質赤字比率に係る赤字・黒字の構成分析!J$39,"▲", "-")), 2) &gt;= 0, ABS(ROUND(VALUE(SUBSTITUTE(連結実質赤字比率に係る赤字・黒字の構成分析!J$39,"▲", "-")), 2)), NA())</f>
        <v>0.09</v>
      </c>
    </row>
    <row r="32" spans="1:11" x14ac:dyDescent="0.2">
      <c r="A32" s="171" t="str">
        <f>IF(連結実質赤字比率に係る赤字・黒字の構成分析!C$38="",NA(),連結実質赤字比率に係る赤字・黒字の構成分析!C$38)</f>
        <v>農業集落排水事業特別会計</v>
      </c>
      <c r="B32" s="171" t="e">
        <f>IF(ROUND(VALUE(SUBSTITUTE(連結実質赤字比率に係る赤字・黒字の構成分析!F$38,"▲", "-")), 2) &lt; 0, ABS(ROUND(VALUE(SUBSTITUTE(連結実質赤字比率に係る赤字・黒字の構成分析!F$38,"▲", "-")), 2)), NA())</f>
        <v>#N/A</v>
      </c>
      <c r="C32" s="171">
        <f>IF(ROUND(VALUE(SUBSTITUTE(連結実質赤字比率に係る赤字・黒字の構成分析!F$38,"▲", "-")), 2) &gt;= 0, ABS(ROUND(VALUE(SUBSTITUTE(連結実質赤字比率に係る赤字・黒字の構成分析!F$38,"▲", "-")), 2)), NA())</f>
        <v>0.25</v>
      </c>
      <c r="D32" s="171" t="e">
        <f>IF(ROUND(VALUE(SUBSTITUTE(連結実質赤字比率に係る赤字・黒字の構成分析!G$38,"▲", "-")), 2) &lt; 0, ABS(ROUND(VALUE(SUBSTITUTE(連結実質赤字比率に係る赤字・黒字の構成分析!G$38,"▲", "-")), 2)), NA())</f>
        <v>#N/A</v>
      </c>
      <c r="E32" s="171">
        <f>IF(ROUND(VALUE(SUBSTITUTE(連結実質赤字比率に係る赤字・黒字の構成分析!G$38,"▲", "-")), 2) &gt;= 0, ABS(ROUND(VALUE(SUBSTITUTE(連結実質赤字比率に係る赤字・黒字の構成分析!G$38,"▲", "-")), 2)), NA())</f>
        <v>0.16</v>
      </c>
      <c r="F32" s="171" t="e">
        <f>IF(ROUND(VALUE(SUBSTITUTE(連結実質赤字比率に係る赤字・黒字の構成分析!H$38,"▲", "-")), 2) &lt; 0, ABS(ROUND(VALUE(SUBSTITUTE(連結実質赤字比率に係る赤字・黒字の構成分析!H$38,"▲", "-")), 2)), NA())</f>
        <v>#N/A</v>
      </c>
      <c r="G32" s="171">
        <f>IF(ROUND(VALUE(SUBSTITUTE(連結実質赤字比率に係る赤字・黒字の構成分析!H$38,"▲", "-")), 2) &gt;= 0, ABS(ROUND(VALUE(SUBSTITUTE(連結実質赤字比率に係る赤字・黒字の構成分析!H$38,"▲", "-")), 2)), NA())</f>
        <v>0.16</v>
      </c>
      <c r="H32" s="171" t="e">
        <f>IF(ROUND(VALUE(SUBSTITUTE(連結実質赤字比率に係る赤字・黒字の構成分析!I$38,"▲", "-")), 2) &lt; 0, ABS(ROUND(VALUE(SUBSTITUTE(連結実質赤字比率に係る赤字・黒字の構成分析!I$38,"▲", "-")), 2)), NA())</f>
        <v>#N/A</v>
      </c>
      <c r="I32" s="171">
        <f>IF(ROUND(VALUE(SUBSTITUTE(連結実質赤字比率に係る赤字・黒字の構成分析!I$38,"▲", "-")), 2) &gt;= 0, ABS(ROUND(VALUE(SUBSTITUTE(連結実質赤字比率に係る赤字・黒字の構成分析!I$38,"▲", "-")), 2)), NA())</f>
        <v>0.12</v>
      </c>
      <c r="J32" s="171" t="e">
        <f>IF(ROUND(VALUE(SUBSTITUTE(連結実質赤字比率に係る赤字・黒字の構成分析!J$38,"▲", "-")), 2) &lt; 0, ABS(ROUND(VALUE(SUBSTITUTE(連結実質赤字比率に係る赤字・黒字の構成分析!J$38,"▲", "-")), 2)), NA())</f>
        <v>#N/A</v>
      </c>
      <c r="K32" s="171">
        <f>IF(ROUND(VALUE(SUBSTITUTE(連結実質赤字比率に係る赤字・黒字の構成分析!J$38,"▲", "-")), 2) &gt;= 0, ABS(ROUND(VALUE(SUBSTITUTE(連結実質赤字比率に係る赤字・黒字の構成分析!J$38,"▲", "-")), 2)), NA())</f>
        <v>0.1</v>
      </c>
    </row>
    <row r="33" spans="1:16" x14ac:dyDescent="0.2">
      <c r="A33" s="171" t="str">
        <f>IF(連結実質赤字比率に係る赤字・黒字の構成分析!C$37="",NA(),連結実質赤字比率に係る赤字・黒字の構成分析!C$37)</f>
        <v>国民健康保険事業勘定特別会計</v>
      </c>
      <c r="B33" s="171" t="e">
        <f>IF(ROUND(VALUE(SUBSTITUTE(連結実質赤字比率に係る赤字・黒字の構成分析!F$37,"▲", "-")), 2) &lt; 0, ABS(ROUND(VALUE(SUBSTITUTE(連結実質赤字比率に係る赤字・黒字の構成分析!F$37,"▲", "-")), 2)), NA())</f>
        <v>#N/A</v>
      </c>
      <c r="C33" s="171">
        <f>IF(ROUND(VALUE(SUBSTITUTE(連結実質赤字比率に係る赤字・黒字の構成分析!F$37,"▲", "-")), 2) &gt;= 0, ABS(ROUND(VALUE(SUBSTITUTE(連結実質赤字比率に係る赤字・黒字の構成分析!F$37,"▲", "-")), 2)), NA())</f>
        <v>0.78</v>
      </c>
      <c r="D33" s="171" t="e">
        <f>IF(ROUND(VALUE(SUBSTITUTE(連結実質赤字比率に係る赤字・黒字の構成分析!G$37,"▲", "-")), 2) &lt; 0, ABS(ROUND(VALUE(SUBSTITUTE(連結実質赤字比率に係る赤字・黒字の構成分析!G$37,"▲", "-")), 2)), NA())</f>
        <v>#N/A</v>
      </c>
      <c r="E33" s="171">
        <f>IF(ROUND(VALUE(SUBSTITUTE(連結実質赤字比率に係る赤字・黒字の構成分析!G$37,"▲", "-")), 2) &gt;= 0, ABS(ROUND(VALUE(SUBSTITUTE(連結実質赤字比率に係る赤字・黒字の構成分析!G$37,"▲", "-")), 2)), NA())</f>
        <v>0.96</v>
      </c>
      <c r="F33" s="171" t="e">
        <f>IF(ROUND(VALUE(SUBSTITUTE(連結実質赤字比率に係る赤字・黒字の構成分析!H$37,"▲", "-")), 2) &lt; 0, ABS(ROUND(VALUE(SUBSTITUTE(連結実質赤字比率に係る赤字・黒字の構成分析!H$37,"▲", "-")), 2)), NA())</f>
        <v>#N/A</v>
      </c>
      <c r="G33" s="171">
        <f>IF(ROUND(VALUE(SUBSTITUTE(連結実質赤字比率に係る赤字・黒字の構成分析!H$37,"▲", "-")), 2) &gt;= 0, ABS(ROUND(VALUE(SUBSTITUTE(連結実質赤字比率に係る赤字・黒字の構成分析!H$37,"▲", "-")), 2)), NA())</f>
        <v>1.05</v>
      </c>
      <c r="H33" s="171" t="e">
        <f>IF(ROUND(VALUE(SUBSTITUTE(連結実質赤字比率に係る赤字・黒字の構成分析!I$37,"▲", "-")), 2) &lt; 0, ABS(ROUND(VALUE(SUBSTITUTE(連結実質赤字比率に係る赤字・黒字の構成分析!I$37,"▲", "-")), 2)), NA())</f>
        <v>#N/A</v>
      </c>
      <c r="I33" s="171">
        <f>IF(ROUND(VALUE(SUBSTITUTE(連結実質赤字比率に係る赤字・黒字の構成分析!I$37,"▲", "-")), 2) &gt;= 0, ABS(ROUND(VALUE(SUBSTITUTE(連結実質赤字比率に係る赤字・黒字の構成分析!I$37,"▲", "-")), 2)), NA())</f>
        <v>0.3</v>
      </c>
      <c r="J33" s="171" t="e">
        <f>IF(ROUND(VALUE(SUBSTITUTE(連結実質赤字比率に係る赤字・黒字の構成分析!J$37,"▲", "-")), 2) &lt; 0, ABS(ROUND(VALUE(SUBSTITUTE(連結実質赤字比率に係る赤字・黒字の構成分析!J$37,"▲", "-")), 2)), NA())</f>
        <v>#N/A</v>
      </c>
      <c r="K33" s="171">
        <f>IF(ROUND(VALUE(SUBSTITUTE(連結実質赤字比率に係る赤字・黒字の構成分析!J$37,"▲", "-")), 2) &gt;= 0, ABS(ROUND(VALUE(SUBSTITUTE(連結実質赤字比率に係る赤字・黒字の構成分析!J$37,"▲", "-")), 2)), NA())</f>
        <v>0.25</v>
      </c>
    </row>
    <row r="34" spans="1:16" x14ac:dyDescent="0.2">
      <c r="A34" s="171" t="str">
        <f>IF(連結実質赤字比率に係る赤字・黒字の構成分析!C$36="",NA(),連結実質赤字比率に係る赤字・黒字の構成分析!C$36)</f>
        <v>水道事業会計</v>
      </c>
      <c r="B34" s="171" t="e">
        <f>IF(ROUND(VALUE(SUBSTITUTE(連結実質赤字比率に係る赤字・黒字の構成分析!F$36,"▲", "-")), 2) &lt; 0, ABS(ROUND(VALUE(SUBSTITUTE(連結実質赤字比率に係る赤字・黒字の構成分析!F$36,"▲", "-")), 2)), NA())</f>
        <v>#N/A</v>
      </c>
      <c r="C34" s="171">
        <f>IF(ROUND(VALUE(SUBSTITUTE(連結実質赤字比率に係る赤字・黒字の構成分析!F$36,"▲", "-")), 2) &gt;= 0, ABS(ROUND(VALUE(SUBSTITUTE(連結実質赤字比率に係る赤字・黒字の構成分析!F$36,"▲", "-")), 2)), NA())</f>
        <v>5.82</v>
      </c>
      <c r="D34" s="171" t="e">
        <f>IF(ROUND(VALUE(SUBSTITUTE(連結実質赤字比率に係る赤字・黒字の構成分析!G$36,"▲", "-")), 2) &lt; 0, ABS(ROUND(VALUE(SUBSTITUTE(連結実質赤字比率に係る赤字・黒字の構成分析!G$36,"▲", "-")), 2)), NA())</f>
        <v>#N/A</v>
      </c>
      <c r="E34" s="171">
        <f>IF(ROUND(VALUE(SUBSTITUTE(連結実質赤字比率に係る赤字・黒字の構成分析!G$36,"▲", "-")), 2) &gt;= 0, ABS(ROUND(VALUE(SUBSTITUTE(連結実質赤字比率に係る赤字・黒字の構成分析!G$36,"▲", "-")), 2)), NA())</f>
        <v>5.43</v>
      </c>
      <c r="F34" s="171" t="e">
        <f>IF(ROUND(VALUE(SUBSTITUTE(連結実質赤字比率に係る赤字・黒字の構成分析!H$36,"▲", "-")), 2) &lt; 0, ABS(ROUND(VALUE(SUBSTITUTE(連結実質赤字比率に係る赤字・黒字の構成分析!H$36,"▲", "-")), 2)), NA())</f>
        <v>#N/A</v>
      </c>
      <c r="G34" s="171">
        <f>IF(ROUND(VALUE(SUBSTITUTE(連結実質赤字比率に係る赤字・黒字の構成分析!H$36,"▲", "-")), 2) &gt;= 0, ABS(ROUND(VALUE(SUBSTITUTE(連結実質赤字比率に係る赤字・黒字の構成分析!H$36,"▲", "-")), 2)), NA())</f>
        <v>4.87</v>
      </c>
      <c r="H34" s="171" t="e">
        <f>IF(ROUND(VALUE(SUBSTITUTE(連結実質赤字比率に係る赤字・黒字の構成分析!I$36,"▲", "-")), 2) &lt; 0, ABS(ROUND(VALUE(SUBSTITUTE(連結実質赤字比率に係る赤字・黒字の構成分析!I$36,"▲", "-")), 2)), NA())</f>
        <v>#N/A</v>
      </c>
      <c r="I34" s="171">
        <f>IF(ROUND(VALUE(SUBSTITUTE(連結実質赤字比率に係る赤字・黒字の構成分析!I$36,"▲", "-")), 2) &gt;= 0, ABS(ROUND(VALUE(SUBSTITUTE(連結実質赤字比率に係る赤字・黒字の構成分析!I$36,"▲", "-")), 2)), NA())</f>
        <v>3.94</v>
      </c>
      <c r="J34" s="171" t="e">
        <f>IF(ROUND(VALUE(SUBSTITUTE(連結実質赤字比率に係る赤字・黒字の構成分析!J$36,"▲", "-")), 2) &lt; 0, ABS(ROUND(VALUE(SUBSTITUTE(連結実質赤字比率に係る赤字・黒字の構成分析!J$36,"▲", "-")), 2)), NA())</f>
        <v>#N/A</v>
      </c>
      <c r="K34" s="171">
        <f>IF(ROUND(VALUE(SUBSTITUTE(連結実質赤字比率に係る赤字・黒字の構成分析!J$36,"▲", "-")), 2) &gt;= 0, ABS(ROUND(VALUE(SUBSTITUTE(連結実質赤字比率に係る赤字・黒字の構成分析!J$36,"▲", "-")), 2)), NA())</f>
        <v>3.46</v>
      </c>
    </row>
    <row r="35" spans="1:16" x14ac:dyDescent="0.2">
      <c r="A35" s="171" t="str">
        <f>IF(連結実質赤字比率に係る赤字・黒字の構成分析!C$35="",NA(),連結実質赤字比率に係る赤字・黒字の構成分析!C$35)</f>
        <v>一般会計</v>
      </c>
      <c r="B35" s="171" t="e">
        <f>IF(ROUND(VALUE(SUBSTITUTE(連結実質赤字比率に係る赤字・黒字の構成分析!F$35,"▲", "-")), 2) &lt; 0, ABS(ROUND(VALUE(SUBSTITUTE(連結実質赤字比率に係る赤字・黒字の構成分析!F$35,"▲", "-")), 2)), NA())</f>
        <v>#N/A</v>
      </c>
      <c r="C35" s="171">
        <f>IF(ROUND(VALUE(SUBSTITUTE(連結実質赤字比率に係る赤字・黒字の構成分析!F$35,"▲", "-")), 2) &gt;= 0, ABS(ROUND(VALUE(SUBSTITUTE(連結実質赤字比率に係る赤字・黒字の構成分析!F$35,"▲", "-")), 2)), NA())</f>
        <v>9.5399999999999991</v>
      </c>
      <c r="D35" s="171" t="e">
        <f>IF(ROUND(VALUE(SUBSTITUTE(連結実質赤字比率に係る赤字・黒字の構成分析!G$35,"▲", "-")), 2) &lt; 0, ABS(ROUND(VALUE(SUBSTITUTE(連結実質赤字比率に係る赤字・黒字の構成分析!G$35,"▲", "-")), 2)), NA())</f>
        <v>#N/A</v>
      </c>
      <c r="E35" s="171">
        <f>IF(ROUND(VALUE(SUBSTITUTE(連結実質赤字比率に係る赤字・黒字の構成分析!G$35,"▲", "-")), 2) &gt;= 0, ABS(ROUND(VALUE(SUBSTITUTE(連結実質赤字比率に係る赤字・黒字の構成分析!G$35,"▲", "-")), 2)), NA())</f>
        <v>13.58</v>
      </c>
      <c r="F35" s="171" t="e">
        <f>IF(ROUND(VALUE(SUBSTITUTE(連結実質赤字比率に係る赤字・黒字の構成分析!H$35,"▲", "-")), 2) &lt; 0, ABS(ROUND(VALUE(SUBSTITUTE(連結実質赤字比率に係る赤字・黒字の構成分析!H$35,"▲", "-")), 2)), NA())</f>
        <v>#N/A</v>
      </c>
      <c r="G35" s="171">
        <f>IF(ROUND(VALUE(SUBSTITUTE(連結実質赤字比率に係る赤字・黒字の構成分析!H$35,"▲", "-")), 2) &gt;= 0, ABS(ROUND(VALUE(SUBSTITUTE(連結実質赤字比率に係る赤字・黒字の構成分析!H$35,"▲", "-")), 2)), NA())</f>
        <v>14.51</v>
      </c>
      <c r="H35" s="171" t="e">
        <f>IF(ROUND(VALUE(SUBSTITUTE(連結実質赤字比率に係る赤字・黒字の構成分析!I$35,"▲", "-")), 2) &lt; 0, ABS(ROUND(VALUE(SUBSTITUTE(連結実質赤字比率に係る赤字・黒字の構成分析!I$35,"▲", "-")), 2)), NA())</f>
        <v>#N/A</v>
      </c>
      <c r="I35" s="171">
        <f>IF(ROUND(VALUE(SUBSTITUTE(連結実質赤字比率に係る赤字・黒字の構成分析!I$35,"▲", "-")), 2) &gt;= 0, ABS(ROUND(VALUE(SUBSTITUTE(連結実質赤字比率に係る赤字・黒字の構成分析!I$35,"▲", "-")), 2)), NA())</f>
        <v>6.47</v>
      </c>
      <c r="J35" s="171" t="e">
        <f>IF(ROUND(VALUE(SUBSTITUTE(連結実質赤字比率に係る赤字・黒字の構成分析!J$35,"▲", "-")), 2) &lt; 0, ABS(ROUND(VALUE(SUBSTITUTE(連結実質赤字比率に係る赤字・黒字の構成分析!J$35,"▲", "-")), 2)), NA())</f>
        <v>#N/A</v>
      </c>
      <c r="K35" s="171">
        <f>IF(ROUND(VALUE(SUBSTITUTE(連結実質赤字比率に係る赤字・黒字の構成分析!J$35,"▲", "-")), 2) &gt;= 0, ABS(ROUND(VALUE(SUBSTITUTE(連結実質赤字比率に係る赤字・黒字の構成分析!J$35,"▲", "-")), 2)), NA())</f>
        <v>13.29</v>
      </c>
    </row>
    <row r="36" spans="1:16" x14ac:dyDescent="0.2">
      <c r="A36" s="171" t="str">
        <f>IF(連結実質赤字比率に係る赤字・黒字の構成分析!C$34="",NA(),連結実質赤字比率に係る赤字・黒字の構成分析!C$34)</f>
        <v>国民健康保険病院事業会計</v>
      </c>
      <c r="B36" s="171" t="e">
        <f>IF(ROUND(VALUE(SUBSTITUTE(連結実質赤字比率に係る赤字・黒字の構成分析!F$34,"▲", "-")), 2) &lt; 0, ABS(ROUND(VALUE(SUBSTITUTE(連結実質赤字比率に係る赤字・黒字の構成分析!F$34,"▲", "-")), 2)), NA())</f>
        <v>#N/A</v>
      </c>
      <c r="C36" s="171">
        <f>IF(ROUND(VALUE(SUBSTITUTE(連結実質赤字比率に係る赤字・黒字の構成分析!F$34,"▲", "-")), 2) &gt;= 0, ABS(ROUND(VALUE(SUBSTITUTE(連結実質赤字比率に係る赤字・黒字の構成分析!F$34,"▲", "-")), 2)), NA())</f>
        <v>17.8</v>
      </c>
      <c r="D36" s="171" t="e">
        <f>IF(ROUND(VALUE(SUBSTITUTE(連結実質赤字比率に係る赤字・黒字の構成分析!G$34,"▲", "-")), 2) &lt; 0, ABS(ROUND(VALUE(SUBSTITUTE(連結実質赤字比率に係る赤字・黒字の構成分析!G$34,"▲", "-")), 2)), NA())</f>
        <v>#N/A</v>
      </c>
      <c r="E36" s="171">
        <f>IF(ROUND(VALUE(SUBSTITUTE(連結実質赤字比率に係る赤字・黒字の構成分析!G$34,"▲", "-")), 2) &gt;= 0, ABS(ROUND(VALUE(SUBSTITUTE(連結実質赤字比率に係る赤字・黒字の構成分析!G$34,"▲", "-")), 2)), NA())</f>
        <v>18.87</v>
      </c>
      <c r="F36" s="171" t="e">
        <f>IF(ROUND(VALUE(SUBSTITUTE(連結実質赤字比率に係る赤字・黒字の構成分析!H$34,"▲", "-")), 2) &lt; 0, ABS(ROUND(VALUE(SUBSTITUTE(連結実質赤字比率に係る赤字・黒字の構成分析!H$34,"▲", "-")), 2)), NA())</f>
        <v>#N/A</v>
      </c>
      <c r="G36" s="171">
        <f>IF(ROUND(VALUE(SUBSTITUTE(連結実質赤字比率に係る赤字・黒字の構成分析!H$34,"▲", "-")), 2) &gt;= 0, ABS(ROUND(VALUE(SUBSTITUTE(連結実質赤字比率に係る赤字・黒字の構成分析!H$34,"▲", "-")), 2)), NA())</f>
        <v>18.62</v>
      </c>
      <c r="H36" s="171" t="e">
        <f>IF(ROUND(VALUE(SUBSTITUTE(連結実質赤字比率に係る赤字・黒字の構成分析!I$34,"▲", "-")), 2) &lt; 0, ABS(ROUND(VALUE(SUBSTITUTE(連結実質赤字比率に係る赤字・黒字の構成分析!I$34,"▲", "-")), 2)), NA())</f>
        <v>#N/A</v>
      </c>
      <c r="I36" s="171">
        <f>IF(ROUND(VALUE(SUBSTITUTE(連結実質赤字比率に係る赤字・黒字の構成分析!I$34,"▲", "-")), 2) &gt;= 0, ABS(ROUND(VALUE(SUBSTITUTE(連結実質赤字比率に係る赤字・黒字の構成分析!I$34,"▲", "-")), 2)), NA())</f>
        <v>18.149999999999999</v>
      </c>
      <c r="J36" s="171" t="e">
        <f>IF(ROUND(VALUE(SUBSTITUTE(連結実質赤字比率に係る赤字・黒字の構成分析!J$34,"▲", "-")), 2) &lt; 0, ABS(ROUND(VALUE(SUBSTITUTE(連結実質赤字比率に係る赤字・黒字の構成分析!J$34,"▲", "-")), 2)), NA())</f>
        <v>#N/A</v>
      </c>
      <c r="K36" s="171">
        <f>IF(ROUND(VALUE(SUBSTITUTE(連結実質赤字比率に係る赤字・黒字の構成分析!J$34,"▲", "-")), 2) &gt;= 0, ABS(ROUND(VALUE(SUBSTITUTE(連結実質赤字比率に係る赤字・黒字の構成分析!J$34,"▲", "-")), 2)), NA())</f>
        <v>19.100000000000001</v>
      </c>
    </row>
    <row r="39" spans="1:16" x14ac:dyDescent="0.2">
      <c r="A39" s="140" t="s">
        <v>61</v>
      </c>
    </row>
    <row r="40" spans="1:16" x14ac:dyDescent="0.2">
      <c r="A40" s="172"/>
      <c r="B40" s="172" t="str">
        <f>'実質公債費比率（分子）の構造'!K$44</f>
        <v>H30</v>
      </c>
      <c r="C40" s="172"/>
      <c r="D40" s="172"/>
      <c r="E40" s="172" t="str">
        <f>'実質公債費比率（分子）の構造'!L$44</f>
        <v>R01</v>
      </c>
      <c r="F40" s="172"/>
      <c r="G40" s="172"/>
      <c r="H40" s="172" t="str">
        <f>'実質公債費比率（分子）の構造'!M$44</f>
        <v>R02</v>
      </c>
      <c r="I40" s="172"/>
      <c r="J40" s="172"/>
      <c r="K40" s="172" t="str">
        <f>'実質公債費比率（分子）の構造'!N$44</f>
        <v>R03</v>
      </c>
      <c r="L40" s="172"/>
      <c r="M40" s="172"/>
      <c r="N40" s="172" t="str">
        <f>'実質公債費比率（分子）の構造'!O$44</f>
        <v>R04</v>
      </c>
      <c r="O40" s="172"/>
      <c r="P40" s="172"/>
    </row>
    <row r="41" spans="1:16" x14ac:dyDescent="0.2">
      <c r="A41" s="172"/>
      <c r="B41" s="172" t="s">
        <v>62</v>
      </c>
      <c r="C41" s="172"/>
      <c r="D41" s="172" t="s">
        <v>63</v>
      </c>
      <c r="E41" s="172" t="s">
        <v>62</v>
      </c>
      <c r="F41" s="172"/>
      <c r="G41" s="172" t="s">
        <v>63</v>
      </c>
      <c r="H41" s="172" t="s">
        <v>62</v>
      </c>
      <c r="I41" s="172"/>
      <c r="J41" s="172" t="s">
        <v>63</v>
      </c>
      <c r="K41" s="172" t="s">
        <v>62</v>
      </c>
      <c r="L41" s="172"/>
      <c r="M41" s="172" t="s">
        <v>63</v>
      </c>
      <c r="N41" s="172" t="s">
        <v>62</v>
      </c>
      <c r="O41" s="172"/>
      <c r="P41" s="172" t="s">
        <v>63</v>
      </c>
    </row>
    <row r="42" spans="1:16" x14ac:dyDescent="0.2">
      <c r="A42" s="172" t="s">
        <v>64</v>
      </c>
      <c r="B42" s="172"/>
      <c r="C42" s="172"/>
      <c r="D42" s="172">
        <f>'実質公債費比率（分子）の構造'!K$52</f>
        <v>573</v>
      </c>
      <c r="E42" s="172"/>
      <c r="F42" s="172"/>
      <c r="G42" s="172">
        <f>'実質公債費比率（分子）の構造'!L$52</f>
        <v>601</v>
      </c>
      <c r="H42" s="172"/>
      <c r="I42" s="172"/>
      <c r="J42" s="172">
        <f>'実質公債費比率（分子）の構造'!M$52</f>
        <v>649</v>
      </c>
      <c r="K42" s="172"/>
      <c r="L42" s="172"/>
      <c r="M42" s="172">
        <f>'実質公債費比率（分子）の構造'!N$52</f>
        <v>725</v>
      </c>
      <c r="N42" s="172"/>
      <c r="O42" s="172"/>
      <c r="P42" s="172">
        <f>'実質公債費比率（分子）の構造'!O$52</f>
        <v>775</v>
      </c>
    </row>
    <row r="43" spans="1:16" x14ac:dyDescent="0.2">
      <c r="A43" s="172" t="s">
        <v>65</v>
      </c>
      <c r="B43" s="172" t="str">
        <f>'実質公債費比率（分子）の構造'!K$51</f>
        <v>-</v>
      </c>
      <c r="C43" s="172"/>
      <c r="D43" s="172"/>
      <c r="E43" s="172" t="str">
        <f>'実質公債費比率（分子）の構造'!L$51</f>
        <v>-</v>
      </c>
      <c r="F43" s="172"/>
      <c r="G43" s="172"/>
      <c r="H43" s="172" t="str">
        <f>'実質公債費比率（分子）の構造'!M$51</f>
        <v>-</v>
      </c>
      <c r="I43" s="172"/>
      <c r="J43" s="172"/>
      <c r="K43" s="172" t="str">
        <f>'実質公債費比率（分子）の構造'!N$51</f>
        <v>-</v>
      </c>
      <c r="L43" s="172"/>
      <c r="M43" s="172"/>
      <c r="N43" s="172">
        <f>'実質公債費比率（分子）の構造'!O$51</f>
        <v>0</v>
      </c>
      <c r="O43" s="172"/>
      <c r="P43" s="172"/>
    </row>
    <row r="44" spans="1:16" x14ac:dyDescent="0.2">
      <c r="A44" s="172" t="s">
        <v>66</v>
      </c>
      <c r="B44" s="172">
        <f>'実質公債費比率（分子）の構造'!K$50</f>
        <v>9</v>
      </c>
      <c r="C44" s="172"/>
      <c r="D44" s="172"/>
      <c r="E44" s="172">
        <f>'実質公債費比率（分子）の構造'!L$50</f>
        <v>8</v>
      </c>
      <c r="F44" s="172"/>
      <c r="G44" s="172"/>
      <c r="H44" s="172">
        <f>'実質公債費比率（分子）の構造'!M$50</f>
        <v>7</v>
      </c>
      <c r="I44" s="172"/>
      <c r="J44" s="172"/>
      <c r="K44" s="172">
        <f>'実質公債費比率（分子）の構造'!N$50</f>
        <v>7</v>
      </c>
      <c r="L44" s="172"/>
      <c r="M44" s="172"/>
      <c r="N44" s="172">
        <f>'実質公債費比率（分子）の構造'!O$50</f>
        <v>7</v>
      </c>
      <c r="O44" s="172"/>
      <c r="P44" s="172"/>
    </row>
    <row r="45" spans="1:16" x14ac:dyDescent="0.2">
      <c r="A45" s="172" t="s">
        <v>67</v>
      </c>
      <c r="B45" s="172">
        <f>'実質公債費比率（分子）の構造'!K$49</f>
        <v>58</v>
      </c>
      <c r="C45" s="172"/>
      <c r="D45" s="172"/>
      <c r="E45" s="172">
        <f>'実質公債費比率（分子）の構造'!L$49</f>
        <v>61</v>
      </c>
      <c r="F45" s="172"/>
      <c r="G45" s="172"/>
      <c r="H45" s="172">
        <f>'実質公債費比率（分子）の構造'!M$49</f>
        <v>60</v>
      </c>
      <c r="I45" s="172"/>
      <c r="J45" s="172"/>
      <c r="K45" s="172">
        <f>'実質公債費比率（分子）の構造'!N$49</f>
        <v>61</v>
      </c>
      <c r="L45" s="172"/>
      <c r="M45" s="172"/>
      <c r="N45" s="172">
        <f>'実質公債費比率（分子）の構造'!O$49</f>
        <v>60</v>
      </c>
      <c r="O45" s="172"/>
      <c r="P45" s="172"/>
    </row>
    <row r="46" spans="1:16" x14ac:dyDescent="0.2">
      <c r="A46" s="172" t="s">
        <v>68</v>
      </c>
      <c r="B46" s="172">
        <f>'実質公債費比率（分子）の構造'!K$48</f>
        <v>172</v>
      </c>
      <c r="C46" s="172"/>
      <c r="D46" s="172"/>
      <c r="E46" s="172">
        <f>'実質公債費比率（分子）の構造'!L$48</f>
        <v>211</v>
      </c>
      <c r="F46" s="172"/>
      <c r="G46" s="172"/>
      <c r="H46" s="172">
        <f>'実質公債費比率（分子）の構造'!M$48</f>
        <v>218</v>
      </c>
      <c r="I46" s="172"/>
      <c r="J46" s="172"/>
      <c r="K46" s="172">
        <f>'実質公債費比率（分子）の構造'!N$48</f>
        <v>224</v>
      </c>
      <c r="L46" s="172"/>
      <c r="M46" s="172"/>
      <c r="N46" s="172">
        <f>'実質公債費比率（分子）の構造'!O$48</f>
        <v>267</v>
      </c>
      <c r="O46" s="172"/>
      <c r="P46" s="172"/>
    </row>
    <row r="47" spans="1:16" x14ac:dyDescent="0.2">
      <c r="A47" s="172" t="s">
        <v>69</v>
      </c>
      <c r="B47" s="172" t="str">
        <f>'実質公債費比率（分子）の構造'!K$47</f>
        <v>-</v>
      </c>
      <c r="C47" s="172"/>
      <c r="D47" s="172"/>
      <c r="E47" s="172" t="str">
        <f>'実質公債費比率（分子）の構造'!L$47</f>
        <v>-</v>
      </c>
      <c r="F47" s="172"/>
      <c r="G47" s="172"/>
      <c r="H47" s="172" t="str">
        <f>'実質公債費比率（分子）の構造'!M$47</f>
        <v>-</v>
      </c>
      <c r="I47" s="172"/>
      <c r="J47" s="172"/>
      <c r="K47" s="172" t="str">
        <f>'実質公債費比率（分子）の構造'!N$47</f>
        <v>-</v>
      </c>
      <c r="L47" s="172"/>
      <c r="M47" s="172"/>
      <c r="N47" s="172" t="str">
        <f>'実質公債費比率（分子）の構造'!O$47</f>
        <v>-</v>
      </c>
      <c r="O47" s="172"/>
      <c r="P47" s="172"/>
    </row>
    <row r="48" spans="1:16" x14ac:dyDescent="0.2">
      <c r="A48" s="172" t="s">
        <v>70</v>
      </c>
      <c r="B48" s="172" t="str">
        <f>'実質公債費比率（分子）の構造'!K$46</f>
        <v>-</v>
      </c>
      <c r="C48" s="172"/>
      <c r="D48" s="172"/>
      <c r="E48" s="172" t="str">
        <f>'実質公債費比率（分子）の構造'!L$46</f>
        <v>-</v>
      </c>
      <c r="F48" s="172"/>
      <c r="G48" s="172"/>
      <c r="H48" s="172" t="str">
        <f>'実質公債費比率（分子）の構造'!M$46</f>
        <v>-</v>
      </c>
      <c r="I48" s="172"/>
      <c r="J48" s="172"/>
      <c r="K48" s="172" t="str">
        <f>'実質公債費比率（分子）の構造'!N$46</f>
        <v>-</v>
      </c>
      <c r="L48" s="172"/>
      <c r="M48" s="172"/>
      <c r="N48" s="172" t="str">
        <f>'実質公債費比率（分子）の構造'!O$46</f>
        <v>-</v>
      </c>
      <c r="O48" s="172"/>
      <c r="P48" s="172"/>
    </row>
    <row r="49" spans="1:16" x14ac:dyDescent="0.2">
      <c r="A49" s="172" t="s">
        <v>71</v>
      </c>
      <c r="B49" s="172">
        <f>'実質公債費比率（分子）の構造'!K$45</f>
        <v>590</v>
      </c>
      <c r="C49" s="172"/>
      <c r="D49" s="172"/>
      <c r="E49" s="172">
        <f>'実質公債費比率（分子）の構造'!L$45</f>
        <v>593</v>
      </c>
      <c r="F49" s="172"/>
      <c r="G49" s="172"/>
      <c r="H49" s="172">
        <f>'実質公債費比率（分子）の構造'!M$45</f>
        <v>643</v>
      </c>
      <c r="I49" s="172"/>
      <c r="J49" s="172"/>
      <c r="K49" s="172">
        <f>'実質公債費比率（分子）の構造'!N$45</f>
        <v>717</v>
      </c>
      <c r="L49" s="172"/>
      <c r="M49" s="172"/>
      <c r="N49" s="172">
        <f>'実質公債費比率（分子）の構造'!O$45</f>
        <v>710</v>
      </c>
      <c r="O49" s="172"/>
      <c r="P49" s="172"/>
    </row>
    <row r="50" spans="1:16" x14ac:dyDescent="0.2">
      <c r="A50" s="172" t="s">
        <v>72</v>
      </c>
      <c r="B50" s="172" t="e">
        <f>NA()</f>
        <v>#N/A</v>
      </c>
      <c r="C50" s="172">
        <f>IF(ISNUMBER('実質公債費比率（分子）の構造'!K$53),'実質公債費比率（分子）の構造'!K$53,NA())</f>
        <v>256</v>
      </c>
      <c r="D50" s="172" t="e">
        <f>NA()</f>
        <v>#N/A</v>
      </c>
      <c r="E50" s="172" t="e">
        <f>NA()</f>
        <v>#N/A</v>
      </c>
      <c r="F50" s="172">
        <f>IF(ISNUMBER('実質公債費比率（分子）の構造'!L$53),'実質公債費比率（分子）の構造'!L$53,NA())</f>
        <v>272</v>
      </c>
      <c r="G50" s="172" t="e">
        <f>NA()</f>
        <v>#N/A</v>
      </c>
      <c r="H50" s="172" t="e">
        <f>NA()</f>
        <v>#N/A</v>
      </c>
      <c r="I50" s="172">
        <f>IF(ISNUMBER('実質公債費比率（分子）の構造'!M$53),'実質公債費比率（分子）の構造'!M$53,NA())</f>
        <v>279</v>
      </c>
      <c r="J50" s="172" t="e">
        <f>NA()</f>
        <v>#N/A</v>
      </c>
      <c r="K50" s="172" t="e">
        <f>NA()</f>
        <v>#N/A</v>
      </c>
      <c r="L50" s="172">
        <f>IF(ISNUMBER('実質公債費比率（分子）の構造'!N$53),'実質公債費比率（分子）の構造'!N$53,NA())</f>
        <v>284</v>
      </c>
      <c r="M50" s="172" t="e">
        <f>NA()</f>
        <v>#N/A</v>
      </c>
      <c r="N50" s="172" t="e">
        <f>NA()</f>
        <v>#N/A</v>
      </c>
      <c r="O50" s="172">
        <f>IF(ISNUMBER('実質公債費比率（分子）の構造'!O$53),'実質公債費比率（分子）の構造'!O$53,NA())</f>
        <v>269</v>
      </c>
      <c r="P50" s="172" t="e">
        <f>NA()</f>
        <v>#N/A</v>
      </c>
    </row>
    <row r="53" spans="1:16" x14ac:dyDescent="0.2">
      <c r="A53" s="140" t="s">
        <v>73</v>
      </c>
    </row>
    <row r="54" spans="1:16" x14ac:dyDescent="0.2">
      <c r="A54" s="171"/>
      <c r="B54" s="171" t="str">
        <f>'将来負担比率（分子）の構造'!I$40</f>
        <v>H30</v>
      </c>
      <c r="C54" s="171"/>
      <c r="D54" s="171"/>
      <c r="E54" s="171" t="str">
        <f>'将来負担比率（分子）の構造'!J$40</f>
        <v>R01</v>
      </c>
      <c r="F54" s="171"/>
      <c r="G54" s="171"/>
      <c r="H54" s="171" t="str">
        <f>'将来負担比率（分子）の構造'!K$40</f>
        <v>R02</v>
      </c>
      <c r="I54" s="171"/>
      <c r="J54" s="171"/>
      <c r="K54" s="171" t="str">
        <f>'将来負担比率（分子）の構造'!L$40</f>
        <v>R03</v>
      </c>
      <c r="L54" s="171"/>
      <c r="M54" s="171"/>
      <c r="N54" s="171" t="str">
        <f>'将来負担比率（分子）の構造'!M$40</f>
        <v>R04</v>
      </c>
      <c r="O54" s="171"/>
      <c r="P54" s="171"/>
    </row>
    <row r="55" spans="1:16" x14ac:dyDescent="0.2">
      <c r="A55" s="171"/>
      <c r="B55" s="171" t="s">
        <v>74</v>
      </c>
      <c r="C55" s="171"/>
      <c r="D55" s="171" t="s">
        <v>75</v>
      </c>
      <c r="E55" s="171" t="s">
        <v>74</v>
      </c>
      <c r="F55" s="171"/>
      <c r="G55" s="171" t="s">
        <v>75</v>
      </c>
      <c r="H55" s="171" t="s">
        <v>74</v>
      </c>
      <c r="I55" s="171"/>
      <c r="J55" s="171" t="s">
        <v>75</v>
      </c>
      <c r="K55" s="171" t="s">
        <v>74</v>
      </c>
      <c r="L55" s="171"/>
      <c r="M55" s="171" t="s">
        <v>75</v>
      </c>
      <c r="N55" s="171" t="s">
        <v>74</v>
      </c>
      <c r="O55" s="171"/>
      <c r="P55" s="171" t="s">
        <v>75</v>
      </c>
    </row>
    <row r="56" spans="1:16" x14ac:dyDescent="0.2">
      <c r="A56" s="171" t="s">
        <v>44</v>
      </c>
      <c r="B56" s="171"/>
      <c r="C56" s="171"/>
      <c r="D56" s="171">
        <f>'将来負担比率（分子）の構造'!I$52</f>
        <v>7213</v>
      </c>
      <c r="E56" s="171"/>
      <c r="F56" s="171"/>
      <c r="G56" s="171">
        <f>'将来負担比率（分子）の構造'!J$52</f>
        <v>7344</v>
      </c>
      <c r="H56" s="171"/>
      <c r="I56" s="171"/>
      <c r="J56" s="171">
        <f>'将来負担比率（分子）の構造'!K$52</f>
        <v>7523</v>
      </c>
      <c r="K56" s="171"/>
      <c r="L56" s="171"/>
      <c r="M56" s="171">
        <f>'将来負担比率（分子）の構造'!L$52</f>
        <v>7970</v>
      </c>
      <c r="N56" s="171"/>
      <c r="O56" s="171"/>
      <c r="P56" s="171">
        <f>'将来負担比率（分子）の構造'!M$52</f>
        <v>9000</v>
      </c>
    </row>
    <row r="57" spans="1:16" x14ac:dyDescent="0.2">
      <c r="A57" s="171" t="s">
        <v>43</v>
      </c>
      <c r="B57" s="171"/>
      <c r="C57" s="171"/>
      <c r="D57" s="171">
        <f>'将来負担比率（分子）の構造'!I$51</f>
        <v>8</v>
      </c>
      <c r="E57" s="171"/>
      <c r="F57" s="171"/>
      <c r="G57" s="171" t="str">
        <f>'将来負担比率（分子）の構造'!J$51</f>
        <v>-</v>
      </c>
      <c r="H57" s="171"/>
      <c r="I57" s="171"/>
      <c r="J57" s="171" t="str">
        <f>'将来負担比率（分子）の構造'!K$51</f>
        <v>-</v>
      </c>
      <c r="K57" s="171"/>
      <c r="L57" s="171"/>
      <c r="M57" s="171" t="str">
        <f>'将来負担比率（分子）の構造'!L$51</f>
        <v>-</v>
      </c>
      <c r="N57" s="171"/>
      <c r="O57" s="171"/>
      <c r="P57" s="171" t="str">
        <f>'将来負担比率（分子）の構造'!M$51</f>
        <v>-</v>
      </c>
    </row>
    <row r="58" spans="1:16" x14ac:dyDescent="0.2">
      <c r="A58" s="171" t="s">
        <v>42</v>
      </c>
      <c r="B58" s="171"/>
      <c r="C58" s="171"/>
      <c r="D58" s="171">
        <f>'将来負担比率（分子）の構造'!I$50</f>
        <v>5873</v>
      </c>
      <c r="E58" s="171"/>
      <c r="F58" s="171"/>
      <c r="G58" s="171">
        <f>'将来負担比率（分子）の構造'!J$50</f>
        <v>5678</v>
      </c>
      <c r="H58" s="171"/>
      <c r="I58" s="171"/>
      <c r="J58" s="171">
        <f>'将来負担比率（分子）の構造'!K$50</f>
        <v>5798</v>
      </c>
      <c r="K58" s="171"/>
      <c r="L58" s="171"/>
      <c r="M58" s="171">
        <f>'将来負担比率（分子）の構造'!L$50</f>
        <v>6400</v>
      </c>
      <c r="N58" s="171"/>
      <c r="O58" s="171"/>
      <c r="P58" s="171">
        <f>'将来負担比率（分子）の構造'!M$50</f>
        <v>5620</v>
      </c>
    </row>
    <row r="59" spans="1:16" x14ac:dyDescent="0.2">
      <c r="A59" s="171" t="s">
        <v>40</v>
      </c>
      <c r="B59" s="171" t="str">
        <f>'将来負担比率（分子）の構造'!I$49</f>
        <v>-</v>
      </c>
      <c r="C59" s="171"/>
      <c r="D59" s="171"/>
      <c r="E59" s="171" t="str">
        <f>'将来負担比率（分子）の構造'!J$49</f>
        <v>-</v>
      </c>
      <c r="F59" s="171"/>
      <c r="G59" s="171"/>
      <c r="H59" s="171" t="str">
        <f>'将来負担比率（分子）の構造'!K$49</f>
        <v>-</v>
      </c>
      <c r="I59" s="171"/>
      <c r="J59" s="171"/>
      <c r="K59" s="171" t="str">
        <f>'将来負担比率（分子）の構造'!L$49</f>
        <v>-</v>
      </c>
      <c r="L59" s="171"/>
      <c r="M59" s="171"/>
      <c r="N59" s="171" t="str">
        <f>'将来負担比率（分子）の構造'!M$49</f>
        <v>-</v>
      </c>
      <c r="O59" s="171"/>
      <c r="P59" s="171"/>
    </row>
    <row r="60" spans="1:16" x14ac:dyDescent="0.2">
      <c r="A60" s="171" t="s">
        <v>39</v>
      </c>
      <c r="B60" s="171" t="str">
        <f>'将来負担比率（分子）の構造'!I$48</f>
        <v>-</v>
      </c>
      <c r="C60" s="171"/>
      <c r="D60" s="171"/>
      <c r="E60" s="171" t="str">
        <f>'将来負担比率（分子）の構造'!J$48</f>
        <v>-</v>
      </c>
      <c r="F60" s="171"/>
      <c r="G60" s="171"/>
      <c r="H60" s="171" t="str">
        <f>'将来負担比率（分子）の構造'!K$48</f>
        <v>-</v>
      </c>
      <c r="I60" s="171"/>
      <c r="J60" s="171"/>
      <c r="K60" s="171" t="str">
        <f>'将来負担比率（分子）の構造'!L$48</f>
        <v>-</v>
      </c>
      <c r="L60" s="171"/>
      <c r="M60" s="171"/>
      <c r="N60" s="171" t="str">
        <f>'将来負担比率（分子）の構造'!M$48</f>
        <v>-</v>
      </c>
      <c r="O60" s="171"/>
      <c r="P60" s="171"/>
    </row>
    <row r="61" spans="1:16" x14ac:dyDescent="0.2">
      <c r="A61" s="171" t="s">
        <v>37</v>
      </c>
      <c r="B61" s="171">
        <f>'将来負担比率（分子）の構造'!I$46</f>
        <v>37</v>
      </c>
      <c r="C61" s="171"/>
      <c r="D61" s="171"/>
      <c r="E61" s="171">
        <f>'将来負担比率（分子）の構造'!J$46</f>
        <v>34</v>
      </c>
      <c r="F61" s="171"/>
      <c r="G61" s="171"/>
      <c r="H61" s="171">
        <f>'将来負担比率（分子）の構造'!K$46</f>
        <v>41</v>
      </c>
      <c r="I61" s="171"/>
      <c r="J61" s="171"/>
      <c r="K61" s="171">
        <f>'将来負担比率（分子）の構造'!L$46</f>
        <v>28</v>
      </c>
      <c r="L61" s="171"/>
      <c r="M61" s="171"/>
      <c r="N61" s="171">
        <f>'将来負担比率（分子）の構造'!M$46</f>
        <v>27</v>
      </c>
      <c r="O61" s="171"/>
      <c r="P61" s="171"/>
    </row>
    <row r="62" spans="1:16" x14ac:dyDescent="0.2">
      <c r="A62" s="171" t="s">
        <v>36</v>
      </c>
      <c r="B62" s="171">
        <f>'将来負担比率（分子）の構造'!I$45</f>
        <v>583</v>
      </c>
      <c r="C62" s="171"/>
      <c r="D62" s="171"/>
      <c r="E62" s="171">
        <f>'将来負担比率（分子）の構造'!J$45</f>
        <v>563</v>
      </c>
      <c r="F62" s="171"/>
      <c r="G62" s="171"/>
      <c r="H62" s="171">
        <f>'将来負担比率（分子）の構造'!K$45</f>
        <v>612</v>
      </c>
      <c r="I62" s="171"/>
      <c r="J62" s="171"/>
      <c r="K62" s="171">
        <f>'将来負担比率（分子）の構造'!L$45</f>
        <v>607</v>
      </c>
      <c r="L62" s="171"/>
      <c r="M62" s="171"/>
      <c r="N62" s="171">
        <f>'将来負担比率（分子）の構造'!M$45</f>
        <v>618</v>
      </c>
      <c r="O62" s="171"/>
      <c r="P62" s="171"/>
    </row>
    <row r="63" spans="1:16" x14ac:dyDescent="0.2">
      <c r="A63" s="171" t="s">
        <v>35</v>
      </c>
      <c r="B63" s="171">
        <f>'将来負担比率（分子）の構造'!I$44</f>
        <v>405</v>
      </c>
      <c r="C63" s="171"/>
      <c r="D63" s="171"/>
      <c r="E63" s="171">
        <f>'将来負担比率（分子）の構造'!J$44</f>
        <v>351</v>
      </c>
      <c r="F63" s="171"/>
      <c r="G63" s="171"/>
      <c r="H63" s="171">
        <f>'将来負担比率（分子）の構造'!K$44</f>
        <v>293</v>
      </c>
      <c r="I63" s="171"/>
      <c r="J63" s="171"/>
      <c r="K63" s="171">
        <f>'将来負担比率（分子）の構造'!L$44</f>
        <v>234</v>
      </c>
      <c r="L63" s="171"/>
      <c r="M63" s="171"/>
      <c r="N63" s="171">
        <f>'将来負担比率（分子）の構造'!M$44</f>
        <v>175</v>
      </c>
      <c r="O63" s="171"/>
      <c r="P63" s="171"/>
    </row>
    <row r="64" spans="1:16" x14ac:dyDescent="0.2">
      <c r="A64" s="171" t="s">
        <v>34</v>
      </c>
      <c r="B64" s="171">
        <f>'将来負担比率（分子）の構造'!I$43</f>
        <v>4661</v>
      </c>
      <c r="C64" s="171"/>
      <c r="D64" s="171"/>
      <c r="E64" s="171">
        <f>'将来負担比率（分子）の構造'!J$43</f>
        <v>4228</v>
      </c>
      <c r="F64" s="171"/>
      <c r="G64" s="171"/>
      <c r="H64" s="171">
        <f>'将来負担比率（分子）の構造'!K$43</f>
        <v>3890</v>
      </c>
      <c r="I64" s="171"/>
      <c r="J64" s="171"/>
      <c r="K64" s="171">
        <f>'将来負担比率（分子）の構造'!L$43</f>
        <v>3402</v>
      </c>
      <c r="L64" s="171"/>
      <c r="M64" s="171"/>
      <c r="N64" s="171">
        <f>'将来負担比率（分子）の構造'!M$43</f>
        <v>3212</v>
      </c>
      <c r="O64" s="171"/>
      <c r="P64" s="171"/>
    </row>
    <row r="65" spans="1:16" x14ac:dyDescent="0.2">
      <c r="A65" s="171" t="s">
        <v>33</v>
      </c>
      <c r="B65" s="171">
        <f>'将来負担比率（分子）の構造'!I$42</f>
        <v>29</v>
      </c>
      <c r="C65" s="171"/>
      <c r="D65" s="171"/>
      <c r="E65" s="171">
        <f>'将来負担比率（分子）の構造'!J$42</f>
        <v>24</v>
      </c>
      <c r="F65" s="171"/>
      <c r="G65" s="171"/>
      <c r="H65" s="171">
        <f>'将来負担比率（分子）の構造'!K$42</f>
        <v>19</v>
      </c>
      <c r="I65" s="171"/>
      <c r="J65" s="171"/>
      <c r="K65" s="171">
        <f>'将来負担比率（分子）の構造'!L$42</f>
        <v>15</v>
      </c>
      <c r="L65" s="171"/>
      <c r="M65" s="171"/>
      <c r="N65" s="171">
        <f>'将来負担比率（分子）の構造'!M$42</f>
        <v>10</v>
      </c>
      <c r="O65" s="171"/>
      <c r="P65" s="171"/>
    </row>
    <row r="66" spans="1:16" x14ac:dyDescent="0.2">
      <c r="A66" s="171" t="s">
        <v>32</v>
      </c>
      <c r="B66" s="171">
        <f>'将来負担比率（分子）の構造'!I$41</f>
        <v>7887</v>
      </c>
      <c r="C66" s="171"/>
      <c r="D66" s="171"/>
      <c r="E66" s="171">
        <f>'将来負担比率（分子）の構造'!J$41</f>
        <v>7668</v>
      </c>
      <c r="F66" s="171"/>
      <c r="G66" s="171"/>
      <c r="H66" s="171">
        <f>'将来負担比率（分子）の構造'!K$41</f>
        <v>8652</v>
      </c>
      <c r="I66" s="171"/>
      <c r="J66" s="171"/>
      <c r="K66" s="171">
        <f>'将来負担比率（分子）の構造'!L$41</f>
        <v>9459</v>
      </c>
      <c r="L66" s="171"/>
      <c r="M66" s="171"/>
      <c r="N66" s="171">
        <f>'将来負担比率（分子）の構造'!M$41</f>
        <v>11025</v>
      </c>
      <c r="O66" s="171"/>
      <c r="P66" s="171"/>
    </row>
    <row r="67" spans="1:16" x14ac:dyDescent="0.2">
      <c r="A67" s="171" t="s">
        <v>76</v>
      </c>
      <c r="B67" s="171" t="e">
        <f>NA()</f>
        <v>#N/A</v>
      </c>
      <c r="C67" s="171">
        <f>IF(ISNUMBER('将来負担比率（分子）の構造'!I$53), IF('将来負担比率（分子）の構造'!I$53 &lt; 0, 0, '将来負担比率（分子）の構造'!I$53), NA())</f>
        <v>508</v>
      </c>
      <c r="D67" s="171" t="e">
        <f>NA()</f>
        <v>#N/A</v>
      </c>
      <c r="E67" s="171" t="e">
        <f>NA()</f>
        <v>#N/A</v>
      </c>
      <c r="F67" s="171">
        <f>IF(ISNUMBER('将来負担比率（分子）の構造'!J$53), IF('将来負担比率（分子）の構造'!J$53 &lt; 0, 0, '将来負担比率（分子）の構造'!J$53), NA())</f>
        <v>0</v>
      </c>
      <c r="G67" s="171" t="e">
        <f>NA()</f>
        <v>#N/A</v>
      </c>
      <c r="H67" s="171" t="e">
        <f>NA()</f>
        <v>#N/A</v>
      </c>
      <c r="I67" s="171">
        <f>IF(ISNUMBER('将来負担比率（分子）の構造'!K$53), IF('将来負担比率（分子）の構造'!K$53 &lt; 0, 0, '将来負担比率（分子）の構造'!K$53), NA())</f>
        <v>186</v>
      </c>
      <c r="J67" s="171" t="e">
        <f>NA()</f>
        <v>#N/A</v>
      </c>
      <c r="K67" s="171" t="e">
        <f>NA()</f>
        <v>#N/A</v>
      </c>
      <c r="L67" s="171">
        <f>IF(ISNUMBER('将来負担比率（分子）の構造'!L$53), IF('将来負担比率（分子）の構造'!L$53 &lt; 0, 0, '将来負担比率（分子）の構造'!L$53), NA())</f>
        <v>0</v>
      </c>
      <c r="M67" s="171" t="e">
        <f>NA()</f>
        <v>#N/A</v>
      </c>
      <c r="N67" s="171" t="e">
        <f>NA()</f>
        <v>#N/A</v>
      </c>
      <c r="O67" s="171">
        <f>IF(ISNUMBER('将来負担比率（分子）の構造'!M$53), IF('将来負担比率（分子）の構造'!M$53 &lt; 0, 0, '将来負担比率（分子）の構造'!M$53), NA())</f>
        <v>447</v>
      </c>
      <c r="P67" s="171" t="e">
        <f>NA()</f>
        <v>#N/A</v>
      </c>
    </row>
    <row r="70" spans="1:16" x14ac:dyDescent="0.2">
      <c r="A70" s="173" t="s">
        <v>77</v>
      </c>
      <c r="B70" s="173"/>
      <c r="C70" s="173"/>
      <c r="D70" s="173"/>
      <c r="E70" s="173"/>
      <c r="F70" s="173"/>
    </row>
    <row r="71" spans="1:16" x14ac:dyDescent="0.2">
      <c r="A71" s="174"/>
      <c r="B71" s="174" t="str">
        <f>基金残高に係る経年分析!F54</f>
        <v>R02</v>
      </c>
      <c r="C71" s="174" t="str">
        <f>基金残高に係る経年分析!G54</f>
        <v>R03</v>
      </c>
      <c r="D71" s="174" t="str">
        <f>基金残高に係る経年分析!H54</f>
        <v>R04</v>
      </c>
    </row>
    <row r="72" spans="1:16" x14ac:dyDescent="0.2">
      <c r="A72" s="174" t="s">
        <v>78</v>
      </c>
      <c r="B72" s="175">
        <f>基金残高に係る経年分析!F55</f>
        <v>819</v>
      </c>
      <c r="C72" s="175">
        <f>基金残高に係る経年分析!G55</f>
        <v>819</v>
      </c>
      <c r="D72" s="175">
        <f>基金残高に係る経年分析!H55</f>
        <v>789</v>
      </c>
    </row>
    <row r="73" spans="1:16" x14ac:dyDescent="0.2">
      <c r="A73" s="174" t="s">
        <v>79</v>
      </c>
      <c r="B73" s="175">
        <f>基金残高に係る経年分析!F56</f>
        <v>628</v>
      </c>
      <c r="C73" s="175">
        <f>基金残高に係る経年分析!G56</f>
        <v>910</v>
      </c>
      <c r="D73" s="175">
        <f>基金残高に係る経年分析!H56</f>
        <v>912</v>
      </c>
    </row>
    <row r="74" spans="1:16" x14ac:dyDescent="0.2">
      <c r="A74" s="174" t="s">
        <v>80</v>
      </c>
      <c r="B74" s="175">
        <f>基金残高に係る経年分析!F57</f>
        <v>4347</v>
      </c>
      <c r="C74" s="175">
        <f>基金残高に係る経年分析!G57</f>
        <v>4667</v>
      </c>
      <c r="D74" s="175">
        <f>基金残高に係る経年分析!H57</f>
        <v>3961</v>
      </c>
    </row>
  </sheetData>
  <sheetProtection algorithmName="SHA-512" hashValue="XXhDSXKPIMn2kWACdPLReHKuuAx877B4XFDXEoYdx4j348IEhS3KXtZRwrNVE/zbOeokXUSiABrsp9k1B+iZWw==" saltValue="E/5gZguZQT5/er69HaYvj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0" customWidth="1"/>
    <col min="2" max="2" width="2.33203125" style="210" customWidth="1"/>
    <col min="3" max="16" width="2.6640625" style="210" customWidth="1"/>
    <col min="17" max="17" width="2.33203125" style="210" customWidth="1"/>
    <col min="18" max="95" width="1.6640625" style="210" customWidth="1"/>
    <col min="96" max="133" width="1.6640625" style="222" customWidth="1"/>
    <col min="134" max="143" width="1.6640625" style="210" customWidth="1"/>
    <col min="144" max="16384" width="0" style="210" hidden="1"/>
  </cols>
  <sheetData>
    <row r="1" spans="2:143" ht="22.5" customHeight="1" thickBot="1" x14ac:dyDescent="0.25">
      <c r="B1" s="208"/>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638" t="s">
        <v>212</v>
      </c>
      <c r="DI1" s="639"/>
      <c r="DJ1" s="639"/>
      <c r="DK1" s="639"/>
      <c r="DL1" s="639"/>
      <c r="DM1" s="639"/>
      <c r="DN1" s="640"/>
      <c r="DO1" s="210"/>
      <c r="DP1" s="638" t="s">
        <v>213</v>
      </c>
      <c r="DQ1" s="639"/>
      <c r="DR1" s="639"/>
      <c r="DS1" s="639"/>
      <c r="DT1" s="639"/>
      <c r="DU1" s="639"/>
      <c r="DV1" s="639"/>
      <c r="DW1" s="639"/>
      <c r="DX1" s="639"/>
      <c r="DY1" s="639"/>
      <c r="DZ1" s="639"/>
      <c r="EA1" s="639"/>
      <c r="EB1" s="639"/>
      <c r="EC1" s="640"/>
      <c r="ED1" s="209"/>
      <c r="EE1" s="209"/>
      <c r="EF1" s="209"/>
      <c r="EG1" s="209"/>
      <c r="EH1" s="209"/>
      <c r="EI1" s="209"/>
      <c r="EJ1" s="209"/>
      <c r="EK1" s="209"/>
      <c r="EL1" s="209"/>
      <c r="EM1" s="209"/>
    </row>
    <row r="2" spans="2:143" ht="22.5" customHeight="1" x14ac:dyDescent="0.2">
      <c r="B2" s="211" t="s">
        <v>214</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c r="DY2" s="209"/>
      <c r="DZ2" s="209"/>
      <c r="EA2" s="209"/>
      <c r="EB2" s="209"/>
      <c r="EC2" s="209"/>
    </row>
    <row r="3" spans="2:143" ht="11.25" customHeight="1" x14ac:dyDescent="0.2">
      <c r="B3" s="641" t="s">
        <v>215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217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218</v>
      </c>
      <c r="S4" s="642"/>
      <c r="T4" s="642"/>
      <c r="U4" s="642"/>
      <c r="V4" s="642"/>
      <c r="W4" s="642"/>
      <c r="X4" s="642"/>
      <c r="Y4" s="643"/>
      <c r="Z4" s="641" t="s">
        <v>219</v>
      </c>
      <c r="AA4" s="642"/>
      <c r="AB4" s="642"/>
      <c r="AC4" s="643"/>
      <c r="AD4" s="641" t="s">
        <v>220</v>
      </c>
      <c r="AE4" s="642"/>
      <c r="AF4" s="642"/>
      <c r="AG4" s="642"/>
      <c r="AH4" s="642"/>
      <c r="AI4" s="642"/>
      <c r="AJ4" s="642"/>
      <c r="AK4" s="643"/>
      <c r="AL4" s="641" t="s">
        <v>219</v>
      </c>
      <c r="AM4" s="642"/>
      <c r="AN4" s="642"/>
      <c r="AO4" s="643"/>
      <c r="AP4" s="644" t="s">
        <v>221</v>
      </c>
      <c r="AQ4" s="644"/>
      <c r="AR4" s="644"/>
      <c r="AS4" s="644"/>
      <c r="AT4" s="644"/>
      <c r="AU4" s="644"/>
      <c r="AV4" s="644"/>
      <c r="AW4" s="644"/>
      <c r="AX4" s="644"/>
      <c r="AY4" s="644"/>
      <c r="AZ4" s="644"/>
      <c r="BA4" s="644"/>
      <c r="BB4" s="644"/>
      <c r="BC4" s="644"/>
      <c r="BD4" s="644"/>
      <c r="BE4" s="644"/>
      <c r="BF4" s="644"/>
      <c r="BG4" s="644" t="s">
        <v>222</v>
      </c>
      <c r="BH4" s="644"/>
      <c r="BI4" s="644"/>
      <c r="BJ4" s="644"/>
      <c r="BK4" s="644"/>
      <c r="BL4" s="644"/>
      <c r="BM4" s="644"/>
      <c r="BN4" s="644"/>
      <c r="BO4" s="644" t="s">
        <v>219</v>
      </c>
      <c r="BP4" s="644"/>
      <c r="BQ4" s="644"/>
      <c r="BR4" s="644"/>
      <c r="BS4" s="644" t="s">
        <v>223</v>
      </c>
      <c r="BT4" s="644"/>
      <c r="BU4" s="644"/>
      <c r="BV4" s="644"/>
      <c r="BW4" s="644"/>
      <c r="BX4" s="644"/>
      <c r="BY4" s="644"/>
      <c r="BZ4" s="644"/>
      <c r="CA4" s="644"/>
      <c r="CB4" s="644"/>
      <c r="CD4" s="641" t="s">
        <v>224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225</v>
      </c>
      <c r="C5" s="646"/>
      <c r="D5" s="646"/>
      <c r="E5" s="646"/>
      <c r="F5" s="646"/>
      <c r="G5" s="646"/>
      <c r="H5" s="646"/>
      <c r="I5" s="646"/>
      <c r="J5" s="646"/>
      <c r="K5" s="646"/>
      <c r="L5" s="646"/>
      <c r="M5" s="646"/>
      <c r="N5" s="646"/>
      <c r="O5" s="646"/>
      <c r="P5" s="646"/>
      <c r="Q5" s="647"/>
      <c r="R5" s="648">
        <v>581040</v>
      </c>
      <c r="S5" s="649"/>
      <c r="T5" s="649"/>
      <c r="U5" s="649"/>
      <c r="V5" s="649"/>
      <c r="W5" s="649"/>
      <c r="X5" s="649"/>
      <c r="Y5" s="650"/>
      <c r="Z5" s="651">
        <v>5.6</v>
      </c>
      <c r="AA5" s="651"/>
      <c r="AB5" s="651"/>
      <c r="AC5" s="651"/>
      <c r="AD5" s="652">
        <v>581040</v>
      </c>
      <c r="AE5" s="652"/>
      <c r="AF5" s="652"/>
      <c r="AG5" s="652"/>
      <c r="AH5" s="652"/>
      <c r="AI5" s="652"/>
      <c r="AJ5" s="652"/>
      <c r="AK5" s="652"/>
      <c r="AL5" s="653">
        <v>13.6</v>
      </c>
      <c r="AM5" s="654"/>
      <c r="AN5" s="654"/>
      <c r="AO5" s="655"/>
      <c r="AP5" s="645" t="s">
        <v>226</v>
      </c>
      <c r="AQ5" s="646"/>
      <c r="AR5" s="646"/>
      <c r="AS5" s="646"/>
      <c r="AT5" s="646"/>
      <c r="AU5" s="646"/>
      <c r="AV5" s="646"/>
      <c r="AW5" s="646"/>
      <c r="AX5" s="646"/>
      <c r="AY5" s="646"/>
      <c r="AZ5" s="646"/>
      <c r="BA5" s="646"/>
      <c r="BB5" s="646"/>
      <c r="BC5" s="646"/>
      <c r="BD5" s="646"/>
      <c r="BE5" s="646"/>
      <c r="BF5" s="647"/>
      <c r="BG5" s="659">
        <v>581040</v>
      </c>
      <c r="BH5" s="660"/>
      <c r="BI5" s="660"/>
      <c r="BJ5" s="660"/>
      <c r="BK5" s="660"/>
      <c r="BL5" s="660"/>
      <c r="BM5" s="660"/>
      <c r="BN5" s="661"/>
      <c r="BO5" s="662">
        <v>100</v>
      </c>
      <c r="BP5" s="662"/>
      <c r="BQ5" s="662"/>
      <c r="BR5" s="662"/>
      <c r="BS5" s="663" t="s">
        <v>227</v>
      </c>
      <c r="BT5" s="663"/>
      <c r="BU5" s="663"/>
      <c r="BV5" s="663"/>
      <c r="BW5" s="663"/>
      <c r="BX5" s="663"/>
      <c r="BY5" s="663"/>
      <c r="BZ5" s="663"/>
      <c r="CA5" s="663"/>
      <c r="CB5" s="667"/>
      <c r="CD5" s="641" t="s">
        <v>221</v>
      </c>
      <c r="CE5" s="642"/>
      <c r="CF5" s="642"/>
      <c r="CG5" s="642"/>
      <c r="CH5" s="642"/>
      <c r="CI5" s="642"/>
      <c r="CJ5" s="642"/>
      <c r="CK5" s="642"/>
      <c r="CL5" s="642"/>
      <c r="CM5" s="642"/>
      <c r="CN5" s="642"/>
      <c r="CO5" s="642"/>
      <c r="CP5" s="642"/>
      <c r="CQ5" s="643"/>
      <c r="CR5" s="641" t="s">
        <v>228</v>
      </c>
      <c r="CS5" s="642"/>
      <c r="CT5" s="642"/>
      <c r="CU5" s="642"/>
      <c r="CV5" s="642"/>
      <c r="CW5" s="642"/>
      <c r="CX5" s="642"/>
      <c r="CY5" s="643"/>
      <c r="CZ5" s="641" t="s">
        <v>219</v>
      </c>
      <c r="DA5" s="642"/>
      <c r="DB5" s="642"/>
      <c r="DC5" s="643"/>
      <c r="DD5" s="641" t="s">
        <v>229</v>
      </c>
      <c r="DE5" s="642"/>
      <c r="DF5" s="642"/>
      <c r="DG5" s="642"/>
      <c r="DH5" s="642"/>
      <c r="DI5" s="642"/>
      <c r="DJ5" s="642"/>
      <c r="DK5" s="642"/>
      <c r="DL5" s="642"/>
      <c r="DM5" s="642"/>
      <c r="DN5" s="642"/>
      <c r="DO5" s="642"/>
      <c r="DP5" s="643"/>
      <c r="DQ5" s="641" t="s">
        <v>230</v>
      </c>
      <c r="DR5" s="642"/>
      <c r="DS5" s="642"/>
      <c r="DT5" s="642"/>
      <c r="DU5" s="642"/>
      <c r="DV5" s="642"/>
      <c r="DW5" s="642"/>
      <c r="DX5" s="642"/>
      <c r="DY5" s="642"/>
      <c r="DZ5" s="642"/>
      <c r="EA5" s="642"/>
      <c r="EB5" s="642"/>
      <c r="EC5" s="643"/>
    </row>
    <row r="6" spans="2:143" ht="11.25" customHeight="1" x14ac:dyDescent="0.2">
      <c r="B6" s="656" t="s">
        <v>231</v>
      </c>
      <c r="C6" s="657"/>
      <c r="D6" s="657"/>
      <c r="E6" s="657"/>
      <c r="F6" s="657"/>
      <c r="G6" s="657"/>
      <c r="H6" s="657"/>
      <c r="I6" s="657"/>
      <c r="J6" s="657"/>
      <c r="K6" s="657"/>
      <c r="L6" s="657"/>
      <c r="M6" s="657"/>
      <c r="N6" s="657"/>
      <c r="O6" s="657"/>
      <c r="P6" s="657"/>
      <c r="Q6" s="658"/>
      <c r="R6" s="659">
        <v>127490</v>
      </c>
      <c r="S6" s="660"/>
      <c r="T6" s="660"/>
      <c r="U6" s="660"/>
      <c r="V6" s="660"/>
      <c r="W6" s="660"/>
      <c r="X6" s="660"/>
      <c r="Y6" s="661"/>
      <c r="Z6" s="662">
        <v>1.2</v>
      </c>
      <c r="AA6" s="662"/>
      <c r="AB6" s="662"/>
      <c r="AC6" s="662"/>
      <c r="AD6" s="663">
        <v>127490</v>
      </c>
      <c r="AE6" s="663"/>
      <c r="AF6" s="663"/>
      <c r="AG6" s="663"/>
      <c r="AH6" s="663"/>
      <c r="AI6" s="663"/>
      <c r="AJ6" s="663"/>
      <c r="AK6" s="663"/>
      <c r="AL6" s="664">
        <v>3</v>
      </c>
      <c r="AM6" s="665"/>
      <c r="AN6" s="665"/>
      <c r="AO6" s="666"/>
      <c r="AP6" s="656" t="s">
        <v>232</v>
      </c>
      <c r="AQ6" s="657"/>
      <c r="AR6" s="657"/>
      <c r="AS6" s="657"/>
      <c r="AT6" s="657"/>
      <c r="AU6" s="657"/>
      <c r="AV6" s="657"/>
      <c r="AW6" s="657"/>
      <c r="AX6" s="657"/>
      <c r="AY6" s="657"/>
      <c r="AZ6" s="657"/>
      <c r="BA6" s="657"/>
      <c r="BB6" s="657"/>
      <c r="BC6" s="657"/>
      <c r="BD6" s="657"/>
      <c r="BE6" s="657"/>
      <c r="BF6" s="658"/>
      <c r="BG6" s="659">
        <v>581040</v>
      </c>
      <c r="BH6" s="660"/>
      <c r="BI6" s="660"/>
      <c r="BJ6" s="660"/>
      <c r="BK6" s="660"/>
      <c r="BL6" s="660"/>
      <c r="BM6" s="660"/>
      <c r="BN6" s="661"/>
      <c r="BO6" s="662">
        <v>100</v>
      </c>
      <c r="BP6" s="662"/>
      <c r="BQ6" s="662"/>
      <c r="BR6" s="662"/>
      <c r="BS6" s="663" t="s">
        <v>136</v>
      </c>
      <c r="BT6" s="663"/>
      <c r="BU6" s="663"/>
      <c r="BV6" s="663"/>
      <c r="BW6" s="663"/>
      <c r="BX6" s="663"/>
      <c r="BY6" s="663"/>
      <c r="BZ6" s="663"/>
      <c r="CA6" s="663"/>
      <c r="CB6" s="667"/>
      <c r="CD6" s="645" t="s">
        <v>233</v>
      </c>
      <c r="CE6" s="646"/>
      <c r="CF6" s="646"/>
      <c r="CG6" s="646"/>
      <c r="CH6" s="646"/>
      <c r="CI6" s="646"/>
      <c r="CJ6" s="646"/>
      <c r="CK6" s="646"/>
      <c r="CL6" s="646"/>
      <c r="CM6" s="646"/>
      <c r="CN6" s="646"/>
      <c r="CO6" s="646"/>
      <c r="CP6" s="646"/>
      <c r="CQ6" s="647"/>
      <c r="CR6" s="659">
        <v>62909</v>
      </c>
      <c r="CS6" s="660"/>
      <c r="CT6" s="660"/>
      <c r="CU6" s="660"/>
      <c r="CV6" s="660"/>
      <c r="CW6" s="660"/>
      <c r="CX6" s="660"/>
      <c r="CY6" s="661"/>
      <c r="CZ6" s="653">
        <v>0.7</v>
      </c>
      <c r="DA6" s="654"/>
      <c r="DB6" s="654"/>
      <c r="DC6" s="670"/>
      <c r="DD6" s="668" t="s">
        <v>227</v>
      </c>
      <c r="DE6" s="660"/>
      <c r="DF6" s="660"/>
      <c r="DG6" s="660"/>
      <c r="DH6" s="660"/>
      <c r="DI6" s="660"/>
      <c r="DJ6" s="660"/>
      <c r="DK6" s="660"/>
      <c r="DL6" s="660"/>
      <c r="DM6" s="660"/>
      <c r="DN6" s="660"/>
      <c r="DO6" s="660"/>
      <c r="DP6" s="661"/>
      <c r="DQ6" s="668">
        <v>62909</v>
      </c>
      <c r="DR6" s="660"/>
      <c r="DS6" s="660"/>
      <c r="DT6" s="660"/>
      <c r="DU6" s="660"/>
      <c r="DV6" s="660"/>
      <c r="DW6" s="660"/>
      <c r="DX6" s="660"/>
      <c r="DY6" s="660"/>
      <c r="DZ6" s="660"/>
      <c r="EA6" s="660"/>
      <c r="EB6" s="660"/>
      <c r="EC6" s="669"/>
    </row>
    <row r="7" spans="2:143" ht="11.25" customHeight="1" x14ac:dyDescent="0.2">
      <c r="B7" s="656" t="s">
        <v>234</v>
      </c>
      <c r="C7" s="657"/>
      <c r="D7" s="657"/>
      <c r="E7" s="657"/>
      <c r="F7" s="657"/>
      <c r="G7" s="657"/>
      <c r="H7" s="657"/>
      <c r="I7" s="657"/>
      <c r="J7" s="657"/>
      <c r="K7" s="657"/>
      <c r="L7" s="657"/>
      <c r="M7" s="657"/>
      <c r="N7" s="657"/>
      <c r="O7" s="657"/>
      <c r="P7" s="657"/>
      <c r="Q7" s="658"/>
      <c r="R7" s="659">
        <v>133</v>
      </c>
      <c r="S7" s="660"/>
      <c r="T7" s="660"/>
      <c r="U7" s="660"/>
      <c r="V7" s="660"/>
      <c r="W7" s="660"/>
      <c r="X7" s="660"/>
      <c r="Y7" s="661"/>
      <c r="Z7" s="662">
        <v>0</v>
      </c>
      <c r="AA7" s="662"/>
      <c r="AB7" s="662"/>
      <c r="AC7" s="662"/>
      <c r="AD7" s="663">
        <v>133</v>
      </c>
      <c r="AE7" s="663"/>
      <c r="AF7" s="663"/>
      <c r="AG7" s="663"/>
      <c r="AH7" s="663"/>
      <c r="AI7" s="663"/>
      <c r="AJ7" s="663"/>
      <c r="AK7" s="663"/>
      <c r="AL7" s="664">
        <v>0</v>
      </c>
      <c r="AM7" s="665"/>
      <c r="AN7" s="665"/>
      <c r="AO7" s="666"/>
      <c r="AP7" s="656" t="s">
        <v>235</v>
      </c>
      <c r="AQ7" s="657"/>
      <c r="AR7" s="657"/>
      <c r="AS7" s="657"/>
      <c r="AT7" s="657"/>
      <c r="AU7" s="657"/>
      <c r="AV7" s="657"/>
      <c r="AW7" s="657"/>
      <c r="AX7" s="657"/>
      <c r="AY7" s="657"/>
      <c r="AZ7" s="657"/>
      <c r="BA7" s="657"/>
      <c r="BB7" s="657"/>
      <c r="BC7" s="657"/>
      <c r="BD7" s="657"/>
      <c r="BE7" s="657"/>
      <c r="BF7" s="658"/>
      <c r="BG7" s="659">
        <v>182841</v>
      </c>
      <c r="BH7" s="660"/>
      <c r="BI7" s="660"/>
      <c r="BJ7" s="660"/>
      <c r="BK7" s="660"/>
      <c r="BL7" s="660"/>
      <c r="BM7" s="660"/>
      <c r="BN7" s="661"/>
      <c r="BO7" s="662">
        <v>31.5</v>
      </c>
      <c r="BP7" s="662"/>
      <c r="BQ7" s="662"/>
      <c r="BR7" s="662"/>
      <c r="BS7" s="663" t="s">
        <v>227</v>
      </c>
      <c r="BT7" s="663"/>
      <c r="BU7" s="663"/>
      <c r="BV7" s="663"/>
      <c r="BW7" s="663"/>
      <c r="BX7" s="663"/>
      <c r="BY7" s="663"/>
      <c r="BZ7" s="663"/>
      <c r="CA7" s="663"/>
      <c r="CB7" s="667"/>
      <c r="CD7" s="656" t="s">
        <v>236</v>
      </c>
      <c r="CE7" s="657"/>
      <c r="CF7" s="657"/>
      <c r="CG7" s="657"/>
      <c r="CH7" s="657"/>
      <c r="CI7" s="657"/>
      <c r="CJ7" s="657"/>
      <c r="CK7" s="657"/>
      <c r="CL7" s="657"/>
      <c r="CM7" s="657"/>
      <c r="CN7" s="657"/>
      <c r="CO7" s="657"/>
      <c r="CP7" s="657"/>
      <c r="CQ7" s="658"/>
      <c r="CR7" s="659">
        <v>3267273</v>
      </c>
      <c r="CS7" s="660"/>
      <c r="CT7" s="660"/>
      <c r="CU7" s="660"/>
      <c r="CV7" s="660"/>
      <c r="CW7" s="660"/>
      <c r="CX7" s="660"/>
      <c r="CY7" s="661"/>
      <c r="CZ7" s="662">
        <v>34.700000000000003</v>
      </c>
      <c r="DA7" s="662"/>
      <c r="DB7" s="662"/>
      <c r="DC7" s="662"/>
      <c r="DD7" s="668">
        <v>2059952</v>
      </c>
      <c r="DE7" s="660"/>
      <c r="DF7" s="660"/>
      <c r="DG7" s="660"/>
      <c r="DH7" s="660"/>
      <c r="DI7" s="660"/>
      <c r="DJ7" s="660"/>
      <c r="DK7" s="660"/>
      <c r="DL7" s="660"/>
      <c r="DM7" s="660"/>
      <c r="DN7" s="660"/>
      <c r="DO7" s="660"/>
      <c r="DP7" s="661"/>
      <c r="DQ7" s="668">
        <v>1115748</v>
      </c>
      <c r="DR7" s="660"/>
      <c r="DS7" s="660"/>
      <c r="DT7" s="660"/>
      <c r="DU7" s="660"/>
      <c r="DV7" s="660"/>
      <c r="DW7" s="660"/>
      <c r="DX7" s="660"/>
      <c r="DY7" s="660"/>
      <c r="DZ7" s="660"/>
      <c r="EA7" s="660"/>
      <c r="EB7" s="660"/>
      <c r="EC7" s="669"/>
    </row>
    <row r="8" spans="2:143" ht="11.25" customHeight="1" x14ac:dyDescent="0.2">
      <c r="B8" s="656" t="s">
        <v>237</v>
      </c>
      <c r="C8" s="657"/>
      <c r="D8" s="657"/>
      <c r="E8" s="657"/>
      <c r="F8" s="657"/>
      <c r="G8" s="657"/>
      <c r="H8" s="657"/>
      <c r="I8" s="657"/>
      <c r="J8" s="657"/>
      <c r="K8" s="657"/>
      <c r="L8" s="657"/>
      <c r="M8" s="657"/>
      <c r="N8" s="657"/>
      <c r="O8" s="657"/>
      <c r="P8" s="657"/>
      <c r="Q8" s="658"/>
      <c r="R8" s="659">
        <v>1048</v>
      </c>
      <c r="S8" s="660"/>
      <c r="T8" s="660"/>
      <c r="U8" s="660"/>
      <c r="V8" s="660"/>
      <c r="W8" s="660"/>
      <c r="X8" s="660"/>
      <c r="Y8" s="661"/>
      <c r="Z8" s="662">
        <v>0</v>
      </c>
      <c r="AA8" s="662"/>
      <c r="AB8" s="662"/>
      <c r="AC8" s="662"/>
      <c r="AD8" s="663">
        <v>1048</v>
      </c>
      <c r="AE8" s="663"/>
      <c r="AF8" s="663"/>
      <c r="AG8" s="663"/>
      <c r="AH8" s="663"/>
      <c r="AI8" s="663"/>
      <c r="AJ8" s="663"/>
      <c r="AK8" s="663"/>
      <c r="AL8" s="664">
        <v>0</v>
      </c>
      <c r="AM8" s="665"/>
      <c r="AN8" s="665"/>
      <c r="AO8" s="666"/>
      <c r="AP8" s="656" t="s">
        <v>238</v>
      </c>
      <c r="AQ8" s="657"/>
      <c r="AR8" s="657"/>
      <c r="AS8" s="657"/>
      <c r="AT8" s="657"/>
      <c r="AU8" s="657"/>
      <c r="AV8" s="657"/>
      <c r="AW8" s="657"/>
      <c r="AX8" s="657"/>
      <c r="AY8" s="657"/>
      <c r="AZ8" s="657"/>
      <c r="BA8" s="657"/>
      <c r="BB8" s="657"/>
      <c r="BC8" s="657"/>
      <c r="BD8" s="657"/>
      <c r="BE8" s="657"/>
      <c r="BF8" s="658"/>
      <c r="BG8" s="659">
        <v>8991</v>
      </c>
      <c r="BH8" s="660"/>
      <c r="BI8" s="660"/>
      <c r="BJ8" s="660"/>
      <c r="BK8" s="660"/>
      <c r="BL8" s="660"/>
      <c r="BM8" s="660"/>
      <c r="BN8" s="661"/>
      <c r="BO8" s="662">
        <v>1.5</v>
      </c>
      <c r="BP8" s="662"/>
      <c r="BQ8" s="662"/>
      <c r="BR8" s="662"/>
      <c r="BS8" s="663" t="s">
        <v>136</v>
      </c>
      <c r="BT8" s="663"/>
      <c r="BU8" s="663"/>
      <c r="BV8" s="663"/>
      <c r="BW8" s="663"/>
      <c r="BX8" s="663"/>
      <c r="BY8" s="663"/>
      <c r="BZ8" s="663"/>
      <c r="CA8" s="663"/>
      <c r="CB8" s="667"/>
      <c r="CD8" s="656" t="s">
        <v>239</v>
      </c>
      <c r="CE8" s="657"/>
      <c r="CF8" s="657"/>
      <c r="CG8" s="657"/>
      <c r="CH8" s="657"/>
      <c r="CI8" s="657"/>
      <c r="CJ8" s="657"/>
      <c r="CK8" s="657"/>
      <c r="CL8" s="657"/>
      <c r="CM8" s="657"/>
      <c r="CN8" s="657"/>
      <c r="CO8" s="657"/>
      <c r="CP8" s="657"/>
      <c r="CQ8" s="658"/>
      <c r="CR8" s="659">
        <v>1917037</v>
      </c>
      <c r="CS8" s="660"/>
      <c r="CT8" s="660"/>
      <c r="CU8" s="660"/>
      <c r="CV8" s="660"/>
      <c r="CW8" s="660"/>
      <c r="CX8" s="660"/>
      <c r="CY8" s="661"/>
      <c r="CZ8" s="662">
        <v>20.399999999999999</v>
      </c>
      <c r="DA8" s="662"/>
      <c r="DB8" s="662"/>
      <c r="DC8" s="662"/>
      <c r="DD8" s="668">
        <v>661935</v>
      </c>
      <c r="DE8" s="660"/>
      <c r="DF8" s="660"/>
      <c r="DG8" s="660"/>
      <c r="DH8" s="660"/>
      <c r="DI8" s="660"/>
      <c r="DJ8" s="660"/>
      <c r="DK8" s="660"/>
      <c r="DL8" s="660"/>
      <c r="DM8" s="660"/>
      <c r="DN8" s="660"/>
      <c r="DO8" s="660"/>
      <c r="DP8" s="661"/>
      <c r="DQ8" s="668">
        <v>818116</v>
      </c>
      <c r="DR8" s="660"/>
      <c r="DS8" s="660"/>
      <c r="DT8" s="660"/>
      <c r="DU8" s="660"/>
      <c r="DV8" s="660"/>
      <c r="DW8" s="660"/>
      <c r="DX8" s="660"/>
      <c r="DY8" s="660"/>
      <c r="DZ8" s="660"/>
      <c r="EA8" s="660"/>
      <c r="EB8" s="660"/>
      <c r="EC8" s="669"/>
    </row>
    <row r="9" spans="2:143" ht="11.25" customHeight="1" x14ac:dyDescent="0.2">
      <c r="B9" s="656" t="s">
        <v>240</v>
      </c>
      <c r="C9" s="657"/>
      <c r="D9" s="657"/>
      <c r="E9" s="657"/>
      <c r="F9" s="657"/>
      <c r="G9" s="657"/>
      <c r="H9" s="657"/>
      <c r="I9" s="657"/>
      <c r="J9" s="657"/>
      <c r="K9" s="657"/>
      <c r="L9" s="657"/>
      <c r="M9" s="657"/>
      <c r="N9" s="657"/>
      <c r="O9" s="657"/>
      <c r="P9" s="657"/>
      <c r="Q9" s="658"/>
      <c r="R9" s="659">
        <v>791</v>
      </c>
      <c r="S9" s="660"/>
      <c r="T9" s="660"/>
      <c r="U9" s="660"/>
      <c r="V9" s="660"/>
      <c r="W9" s="660"/>
      <c r="X9" s="660"/>
      <c r="Y9" s="661"/>
      <c r="Z9" s="662">
        <v>0</v>
      </c>
      <c r="AA9" s="662"/>
      <c r="AB9" s="662"/>
      <c r="AC9" s="662"/>
      <c r="AD9" s="663">
        <v>791</v>
      </c>
      <c r="AE9" s="663"/>
      <c r="AF9" s="663"/>
      <c r="AG9" s="663"/>
      <c r="AH9" s="663"/>
      <c r="AI9" s="663"/>
      <c r="AJ9" s="663"/>
      <c r="AK9" s="663"/>
      <c r="AL9" s="664">
        <v>0</v>
      </c>
      <c r="AM9" s="665"/>
      <c r="AN9" s="665"/>
      <c r="AO9" s="666"/>
      <c r="AP9" s="656" t="s">
        <v>241</v>
      </c>
      <c r="AQ9" s="657"/>
      <c r="AR9" s="657"/>
      <c r="AS9" s="657"/>
      <c r="AT9" s="657"/>
      <c r="AU9" s="657"/>
      <c r="AV9" s="657"/>
      <c r="AW9" s="657"/>
      <c r="AX9" s="657"/>
      <c r="AY9" s="657"/>
      <c r="AZ9" s="657"/>
      <c r="BA9" s="657"/>
      <c r="BB9" s="657"/>
      <c r="BC9" s="657"/>
      <c r="BD9" s="657"/>
      <c r="BE9" s="657"/>
      <c r="BF9" s="658"/>
      <c r="BG9" s="659">
        <v>150977</v>
      </c>
      <c r="BH9" s="660"/>
      <c r="BI9" s="660"/>
      <c r="BJ9" s="660"/>
      <c r="BK9" s="660"/>
      <c r="BL9" s="660"/>
      <c r="BM9" s="660"/>
      <c r="BN9" s="661"/>
      <c r="BO9" s="662">
        <v>26</v>
      </c>
      <c r="BP9" s="662"/>
      <c r="BQ9" s="662"/>
      <c r="BR9" s="662"/>
      <c r="BS9" s="663" t="s">
        <v>227</v>
      </c>
      <c r="BT9" s="663"/>
      <c r="BU9" s="663"/>
      <c r="BV9" s="663"/>
      <c r="BW9" s="663"/>
      <c r="BX9" s="663"/>
      <c r="BY9" s="663"/>
      <c r="BZ9" s="663"/>
      <c r="CA9" s="663"/>
      <c r="CB9" s="667"/>
      <c r="CD9" s="656" t="s">
        <v>242</v>
      </c>
      <c r="CE9" s="657"/>
      <c r="CF9" s="657"/>
      <c r="CG9" s="657"/>
      <c r="CH9" s="657"/>
      <c r="CI9" s="657"/>
      <c r="CJ9" s="657"/>
      <c r="CK9" s="657"/>
      <c r="CL9" s="657"/>
      <c r="CM9" s="657"/>
      <c r="CN9" s="657"/>
      <c r="CO9" s="657"/>
      <c r="CP9" s="657"/>
      <c r="CQ9" s="658"/>
      <c r="CR9" s="659">
        <v>843042</v>
      </c>
      <c r="CS9" s="660"/>
      <c r="CT9" s="660"/>
      <c r="CU9" s="660"/>
      <c r="CV9" s="660"/>
      <c r="CW9" s="660"/>
      <c r="CX9" s="660"/>
      <c r="CY9" s="661"/>
      <c r="CZ9" s="662">
        <v>9</v>
      </c>
      <c r="DA9" s="662"/>
      <c r="DB9" s="662"/>
      <c r="DC9" s="662"/>
      <c r="DD9" s="668">
        <v>29865</v>
      </c>
      <c r="DE9" s="660"/>
      <c r="DF9" s="660"/>
      <c r="DG9" s="660"/>
      <c r="DH9" s="660"/>
      <c r="DI9" s="660"/>
      <c r="DJ9" s="660"/>
      <c r="DK9" s="660"/>
      <c r="DL9" s="660"/>
      <c r="DM9" s="660"/>
      <c r="DN9" s="660"/>
      <c r="DO9" s="660"/>
      <c r="DP9" s="661"/>
      <c r="DQ9" s="668">
        <v>581221</v>
      </c>
      <c r="DR9" s="660"/>
      <c r="DS9" s="660"/>
      <c r="DT9" s="660"/>
      <c r="DU9" s="660"/>
      <c r="DV9" s="660"/>
      <c r="DW9" s="660"/>
      <c r="DX9" s="660"/>
      <c r="DY9" s="660"/>
      <c r="DZ9" s="660"/>
      <c r="EA9" s="660"/>
      <c r="EB9" s="660"/>
      <c r="EC9" s="669"/>
    </row>
    <row r="10" spans="2:143" ht="11.25" customHeight="1" x14ac:dyDescent="0.2">
      <c r="B10" s="656" t="s">
        <v>243</v>
      </c>
      <c r="C10" s="657"/>
      <c r="D10" s="657"/>
      <c r="E10" s="657"/>
      <c r="F10" s="657"/>
      <c r="G10" s="657"/>
      <c r="H10" s="657"/>
      <c r="I10" s="657"/>
      <c r="J10" s="657"/>
      <c r="K10" s="657"/>
      <c r="L10" s="657"/>
      <c r="M10" s="657"/>
      <c r="N10" s="657"/>
      <c r="O10" s="657"/>
      <c r="P10" s="657"/>
      <c r="Q10" s="658"/>
      <c r="R10" s="659" t="s">
        <v>136</v>
      </c>
      <c r="S10" s="660"/>
      <c r="T10" s="660"/>
      <c r="U10" s="660"/>
      <c r="V10" s="660"/>
      <c r="W10" s="660"/>
      <c r="X10" s="660"/>
      <c r="Y10" s="661"/>
      <c r="Z10" s="662" t="s">
        <v>227</v>
      </c>
      <c r="AA10" s="662"/>
      <c r="AB10" s="662"/>
      <c r="AC10" s="662"/>
      <c r="AD10" s="663" t="s">
        <v>227</v>
      </c>
      <c r="AE10" s="663"/>
      <c r="AF10" s="663"/>
      <c r="AG10" s="663"/>
      <c r="AH10" s="663"/>
      <c r="AI10" s="663"/>
      <c r="AJ10" s="663"/>
      <c r="AK10" s="663"/>
      <c r="AL10" s="664" t="s">
        <v>136</v>
      </c>
      <c r="AM10" s="665"/>
      <c r="AN10" s="665"/>
      <c r="AO10" s="666"/>
      <c r="AP10" s="656" t="s">
        <v>244</v>
      </c>
      <c r="AQ10" s="657"/>
      <c r="AR10" s="657"/>
      <c r="AS10" s="657"/>
      <c r="AT10" s="657"/>
      <c r="AU10" s="657"/>
      <c r="AV10" s="657"/>
      <c r="AW10" s="657"/>
      <c r="AX10" s="657"/>
      <c r="AY10" s="657"/>
      <c r="AZ10" s="657"/>
      <c r="BA10" s="657"/>
      <c r="BB10" s="657"/>
      <c r="BC10" s="657"/>
      <c r="BD10" s="657"/>
      <c r="BE10" s="657"/>
      <c r="BF10" s="658"/>
      <c r="BG10" s="659">
        <v>13741</v>
      </c>
      <c r="BH10" s="660"/>
      <c r="BI10" s="660"/>
      <c r="BJ10" s="660"/>
      <c r="BK10" s="660"/>
      <c r="BL10" s="660"/>
      <c r="BM10" s="660"/>
      <c r="BN10" s="661"/>
      <c r="BO10" s="662">
        <v>2.4</v>
      </c>
      <c r="BP10" s="662"/>
      <c r="BQ10" s="662"/>
      <c r="BR10" s="662"/>
      <c r="BS10" s="663" t="s">
        <v>136</v>
      </c>
      <c r="BT10" s="663"/>
      <c r="BU10" s="663"/>
      <c r="BV10" s="663"/>
      <c r="BW10" s="663"/>
      <c r="BX10" s="663"/>
      <c r="BY10" s="663"/>
      <c r="BZ10" s="663"/>
      <c r="CA10" s="663"/>
      <c r="CB10" s="667"/>
      <c r="CD10" s="656" t="s">
        <v>245</v>
      </c>
      <c r="CE10" s="657"/>
      <c r="CF10" s="657"/>
      <c r="CG10" s="657"/>
      <c r="CH10" s="657"/>
      <c r="CI10" s="657"/>
      <c r="CJ10" s="657"/>
      <c r="CK10" s="657"/>
      <c r="CL10" s="657"/>
      <c r="CM10" s="657"/>
      <c r="CN10" s="657"/>
      <c r="CO10" s="657"/>
      <c r="CP10" s="657"/>
      <c r="CQ10" s="658"/>
      <c r="CR10" s="659">
        <v>25500</v>
      </c>
      <c r="CS10" s="660"/>
      <c r="CT10" s="660"/>
      <c r="CU10" s="660"/>
      <c r="CV10" s="660"/>
      <c r="CW10" s="660"/>
      <c r="CX10" s="660"/>
      <c r="CY10" s="661"/>
      <c r="CZ10" s="662">
        <v>0.3</v>
      </c>
      <c r="DA10" s="662"/>
      <c r="DB10" s="662"/>
      <c r="DC10" s="662"/>
      <c r="DD10" s="668">
        <v>23726</v>
      </c>
      <c r="DE10" s="660"/>
      <c r="DF10" s="660"/>
      <c r="DG10" s="660"/>
      <c r="DH10" s="660"/>
      <c r="DI10" s="660"/>
      <c r="DJ10" s="660"/>
      <c r="DK10" s="660"/>
      <c r="DL10" s="660"/>
      <c r="DM10" s="660"/>
      <c r="DN10" s="660"/>
      <c r="DO10" s="660"/>
      <c r="DP10" s="661"/>
      <c r="DQ10" s="668">
        <v>7700</v>
      </c>
      <c r="DR10" s="660"/>
      <c r="DS10" s="660"/>
      <c r="DT10" s="660"/>
      <c r="DU10" s="660"/>
      <c r="DV10" s="660"/>
      <c r="DW10" s="660"/>
      <c r="DX10" s="660"/>
      <c r="DY10" s="660"/>
      <c r="DZ10" s="660"/>
      <c r="EA10" s="660"/>
      <c r="EB10" s="660"/>
      <c r="EC10" s="669"/>
    </row>
    <row r="11" spans="2:143" ht="11.25" customHeight="1" x14ac:dyDescent="0.2">
      <c r="B11" s="656" t="s">
        <v>246</v>
      </c>
      <c r="C11" s="657"/>
      <c r="D11" s="657"/>
      <c r="E11" s="657"/>
      <c r="F11" s="657"/>
      <c r="G11" s="657"/>
      <c r="H11" s="657"/>
      <c r="I11" s="657"/>
      <c r="J11" s="657"/>
      <c r="K11" s="657"/>
      <c r="L11" s="657"/>
      <c r="M11" s="657"/>
      <c r="N11" s="657"/>
      <c r="O11" s="657"/>
      <c r="P11" s="657"/>
      <c r="Q11" s="658"/>
      <c r="R11" s="659">
        <v>136946</v>
      </c>
      <c r="S11" s="660"/>
      <c r="T11" s="660"/>
      <c r="U11" s="660"/>
      <c r="V11" s="660"/>
      <c r="W11" s="660"/>
      <c r="X11" s="660"/>
      <c r="Y11" s="661"/>
      <c r="Z11" s="664">
        <v>1.3</v>
      </c>
      <c r="AA11" s="665"/>
      <c r="AB11" s="665"/>
      <c r="AC11" s="671"/>
      <c r="AD11" s="668">
        <v>136946</v>
      </c>
      <c r="AE11" s="660"/>
      <c r="AF11" s="660"/>
      <c r="AG11" s="660"/>
      <c r="AH11" s="660"/>
      <c r="AI11" s="660"/>
      <c r="AJ11" s="660"/>
      <c r="AK11" s="661"/>
      <c r="AL11" s="664">
        <v>3.2</v>
      </c>
      <c r="AM11" s="665"/>
      <c r="AN11" s="665"/>
      <c r="AO11" s="666"/>
      <c r="AP11" s="656" t="s">
        <v>247</v>
      </c>
      <c r="AQ11" s="657"/>
      <c r="AR11" s="657"/>
      <c r="AS11" s="657"/>
      <c r="AT11" s="657"/>
      <c r="AU11" s="657"/>
      <c r="AV11" s="657"/>
      <c r="AW11" s="657"/>
      <c r="AX11" s="657"/>
      <c r="AY11" s="657"/>
      <c r="AZ11" s="657"/>
      <c r="BA11" s="657"/>
      <c r="BB11" s="657"/>
      <c r="BC11" s="657"/>
      <c r="BD11" s="657"/>
      <c r="BE11" s="657"/>
      <c r="BF11" s="658"/>
      <c r="BG11" s="659">
        <v>9132</v>
      </c>
      <c r="BH11" s="660"/>
      <c r="BI11" s="660"/>
      <c r="BJ11" s="660"/>
      <c r="BK11" s="660"/>
      <c r="BL11" s="660"/>
      <c r="BM11" s="660"/>
      <c r="BN11" s="661"/>
      <c r="BO11" s="662">
        <v>1.6</v>
      </c>
      <c r="BP11" s="662"/>
      <c r="BQ11" s="662"/>
      <c r="BR11" s="662"/>
      <c r="BS11" s="663" t="s">
        <v>227</v>
      </c>
      <c r="BT11" s="663"/>
      <c r="BU11" s="663"/>
      <c r="BV11" s="663"/>
      <c r="BW11" s="663"/>
      <c r="BX11" s="663"/>
      <c r="BY11" s="663"/>
      <c r="BZ11" s="663"/>
      <c r="CA11" s="663"/>
      <c r="CB11" s="667"/>
      <c r="CD11" s="656" t="s">
        <v>248</v>
      </c>
      <c r="CE11" s="657"/>
      <c r="CF11" s="657"/>
      <c r="CG11" s="657"/>
      <c r="CH11" s="657"/>
      <c r="CI11" s="657"/>
      <c r="CJ11" s="657"/>
      <c r="CK11" s="657"/>
      <c r="CL11" s="657"/>
      <c r="CM11" s="657"/>
      <c r="CN11" s="657"/>
      <c r="CO11" s="657"/>
      <c r="CP11" s="657"/>
      <c r="CQ11" s="658"/>
      <c r="CR11" s="659">
        <v>704936</v>
      </c>
      <c r="CS11" s="660"/>
      <c r="CT11" s="660"/>
      <c r="CU11" s="660"/>
      <c r="CV11" s="660"/>
      <c r="CW11" s="660"/>
      <c r="CX11" s="660"/>
      <c r="CY11" s="661"/>
      <c r="CZ11" s="662">
        <v>7.5</v>
      </c>
      <c r="DA11" s="662"/>
      <c r="DB11" s="662"/>
      <c r="DC11" s="662"/>
      <c r="DD11" s="668">
        <v>243906</v>
      </c>
      <c r="DE11" s="660"/>
      <c r="DF11" s="660"/>
      <c r="DG11" s="660"/>
      <c r="DH11" s="660"/>
      <c r="DI11" s="660"/>
      <c r="DJ11" s="660"/>
      <c r="DK11" s="660"/>
      <c r="DL11" s="660"/>
      <c r="DM11" s="660"/>
      <c r="DN11" s="660"/>
      <c r="DO11" s="660"/>
      <c r="DP11" s="661"/>
      <c r="DQ11" s="668">
        <v>410517</v>
      </c>
      <c r="DR11" s="660"/>
      <c r="DS11" s="660"/>
      <c r="DT11" s="660"/>
      <c r="DU11" s="660"/>
      <c r="DV11" s="660"/>
      <c r="DW11" s="660"/>
      <c r="DX11" s="660"/>
      <c r="DY11" s="660"/>
      <c r="DZ11" s="660"/>
      <c r="EA11" s="660"/>
      <c r="EB11" s="660"/>
      <c r="EC11" s="669"/>
    </row>
    <row r="12" spans="2:143" ht="11.25" customHeight="1" x14ac:dyDescent="0.2">
      <c r="B12" s="656" t="s">
        <v>249</v>
      </c>
      <c r="C12" s="657"/>
      <c r="D12" s="657"/>
      <c r="E12" s="657"/>
      <c r="F12" s="657"/>
      <c r="G12" s="657"/>
      <c r="H12" s="657"/>
      <c r="I12" s="657"/>
      <c r="J12" s="657"/>
      <c r="K12" s="657"/>
      <c r="L12" s="657"/>
      <c r="M12" s="657"/>
      <c r="N12" s="657"/>
      <c r="O12" s="657"/>
      <c r="P12" s="657"/>
      <c r="Q12" s="658"/>
      <c r="R12" s="659" t="s">
        <v>136</v>
      </c>
      <c r="S12" s="660"/>
      <c r="T12" s="660"/>
      <c r="U12" s="660"/>
      <c r="V12" s="660"/>
      <c r="W12" s="660"/>
      <c r="X12" s="660"/>
      <c r="Y12" s="661"/>
      <c r="Z12" s="662" t="s">
        <v>136</v>
      </c>
      <c r="AA12" s="662"/>
      <c r="AB12" s="662"/>
      <c r="AC12" s="662"/>
      <c r="AD12" s="663" t="s">
        <v>227</v>
      </c>
      <c r="AE12" s="663"/>
      <c r="AF12" s="663"/>
      <c r="AG12" s="663"/>
      <c r="AH12" s="663"/>
      <c r="AI12" s="663"/>
      <c r="AJ12" s="663"/>
      <c r="AK12" s="663"/>
      <c r="AL12" s="664" t="s">
        <v>136</v>
      </c>
      <c r="AM12" s="665"/>
      <c r="AN12" s="665"/>
      <c r="AO12" s="666"/>
      <c r="AP12" s="656" t="s">
        <v>250</v>
      </c>
      <c r="AQ12" s="657"/>
      <c r="AR12" s="657"/>
      <c r="AS12" s="657"/>
      <c r="AT12" s="657"/>
      <c r="AU12" s="657"/>
      <c r="AV12" s="657"/>
      <c r="AW12" s="657"/>
      <c r="AX12" s="657"/>
      <c r="AY12" s="657"/>
      <c r="AZ12" s="657"/>
      <c r="BA12" s="657"/>
      <c r="BB12" s="657"/>
      <c r="BC12" s="657"/>
      <c r="BD12" s="657"/>
      <c r="BE12" s="657"/>
      <c r="BF12" s="658"/>
      <c r="BG12" s="659">
        <v>335397</v>
      </c>
      <c r="BH12" s="660"/>
      <c r="BI12" s="660"/>
      <c r="BJ12" s="660"/>
      <c r="BK12" s="660"/>
      <c r="BL12" s="660"/>
      <c r="BM12" s="660"/>
      <c r="BN12" s="661"/>
      <c r="BO12" s="662">
        <v>57.7</v>
      </c>
      <c r="BP12" s="662"/>
      <c r="BQ12" s="662"/>
      <c r="BR12" s="662"/>
      <c r="BS12" s="663" t="s">
        <v>227</v>
      </c>
      <c r="BT12" s="663"/>
      <c r="BU12" s="663"/>
      <c r="BV12" s="663"/>
      <c r="BW12" s="663"/>
      <c r="BX12" s="663"/>
      <c r="BY12" s="663"/>
      <c r="BZ12" s="663"/>
      <c r="CA12" s="663"/>
      <c r="CB12" s="667"/>
      <c r="CD12" s="656" t="s">
        <v>251</v>
      </c>
      <c r="CE12" s="657"/>
      <c r="CF12" s="657"/>
      <c r="CG12" s="657"/>
      <c r="CH12" s="657"/>
      <c r="CI12" s="657"/>
      <c r="CJ12" s="657"/>
      <c r="CK12" s="657"/>
      <c r="CL12" s="657"/>
      <c r="CM12" s="657"/>
      <c r="CN12" s="657"/>
      <c r="CO12" s="657"/>
      <c r="CP12" s="657"/>
      <c r="CQ12" s="658"/>
      <c r="CR12" s="659">
        <v>163903</v>
      </c>
      <c r="CS12" s="660"/>
      <c r="CT12" s="660"/>
      <c r="CU12" s="660"/>
      <c r="CV12" s="660"/>
      <c r="CW12" s="660"/>
      <c r="CX12" s="660"/>
      <c r="CY12" s="661"/>
      <c r="CZ12" s="662">
        <v>1.7</v>
      </c>
      <c r="DA12" s="662"/>
      <c r="DB12" s="662"/>
      <c r="DC12" s="662"/>
      <c r="DD12" s="668" t="s">
        <v>227</v>
      </c>
      <c r="DE12" s="660"/>
      <c r="DF12" s="660"/>
      <c r="DG12" s="660"/>
      <c r="DH12" s="660"/>
      <c r="DI12" s="660"/>
      <c r="DJ12" s="660"/>
      <c r="DK12" s="660"/>
      <c r="DL12" s="660"/>
      <c r="DM12" s="660"/>
      <c r="DN12" s="660"/>
      <c r="DO12" s="660"/>
      <c r="DP12" s="661"/>
      <c r="DQ12" s="668">
        <v>137820</v>
      </c>
      <c r="DR12" s="660"/>
      <c r="DS12" s="660"/>
      <c r="DT12" s="660"/>
      <c r="DU12" s="660"/>
      <c r="DV12" s="660"/>
      <c r="DW12" s="660"/>
      <c r="DX12" s="660"/>
      <c r="DY12" s="660"/>
      <c r="DZ12" s="660"/>
      <c r="EA12" s="660"/>
      <c r="EB12" s="660"/>
      <c r="EC12" s="669"/>
    </row>
    <row r="13" spans="2:143" ht="11.25" customHeight="1" x14ac:dyDescent="0.2">
      <c r="B13" s="656" t="s">
        <v>252</v>
      </c>
      <c r="C13" s="657"/>
      <c r="D13" s="657"/>
      <c r="E13" s="657"/>
      <c r="F13" s="657"/>
      <c r="G13" s="657"/>
      <c r="H13" s="657"/>
      <c r="I13" s="657"/>
      <c r="J13" s="657"/>
      <c r="K13" s="657"/>
      <c r="L13" s="657"/>
      <c r="M13" s="657"/>
      <c r="N13" s="657"/>
      <c r="O13" s="657"/>
      <c r="P13" s="657"/>
      <c r="Q13" s="658"/>
      <c r="R13" s="659" t="s">
        <v>227</v>
      </c>
      <c r="S13" s="660"/>
      <c r="T13" s="660"/>
      <c r="U13" s="660"/>
      <c r="V13" s="660"/>
      <c r="W13" s="660"/>
      <c r="X13" s="660"/>
      <c r="Y13" s="661"/>
      <c r="Z13" s="662" t="s">
        <v>136</v>
      </c>
      <c r="AA13" s="662"/>
      <c r="AB13" s="662"/>
      <c r="AC13" s="662"/>
      <c r="AD13" s="663" t="s">
        <v>227</v>
      </c>
      <c r="AE13" s="663"/>
      <c r="AF13" s="663"/>
      <c r="AG13" s="663"/>
      <c r="AH13" s="663"/>
      <c r="AI13" s="663"/>
      <c r="AJ13" s="663"/>
      <c r="AK13" s="663"/>
      <c r="AL13" s="664" t="s">
        <v>136</v>
      </c>
      <c r="AM13" s="665"/>
      <c r="AN13" s="665"/>
      <c r="AO13" s="666"/>
      <c r="AP13" s="656" t="s">
        <v>253</v>
      </c>
      <c r="AQ13" s="657"/>
      <c r="AR13" s="657"/>
      <c r="AS13" s="657"/>
      <c r="AT13" s="657"/>
      <c r="AU13" s="657"/>
      <c r="AV13" s="657"/>
      <c r="AW13" s="657"/>
      <c r="AX13" s="657"/>
      <c r="AY13" s="657"/>
      <c r="AZ13" s="657"/>
      <c r="BA13" s="657"/>
      <c r="BB13" s="657"/>
      <c r="BC13" s="657"/>
      <c r="BD13" s="657"/>
      <c r="BE13" s="657"/>
      <c r="BF13" s="658"/>
      <c r="BG13" s="659">
        <v>335245</v>
      </c>
      <c r="BH13" s="660"/>
      <c r="BI13" s="660"/>
      <c r="BJ13" s="660"/>
      <c r="BK13" s="660"/>
      <c r="BL13" s="660"/>
      <c r="BM13" s="660"/>
      <c r="BN13" s="661"/>
      <c r="BO13" s="662">
        <v>57.7</v>
      </c>
      <c r="BP13" s="662"/>
      <c r="BQ13" s="662"/>
      <c r="BR13" s="662"/>
      <c r="BS13" s="663" t="s">
        <v>136</v>
      </c>
      <c r="BT13" s="663"/>
      <c r="BU13" s="663"/>
      <c r="BV13" s="663"/>
      <c r="BW13" s="663"/>
      <c r="BX13" s="663"/>
      <c r="BY13" s="663"/>
      <c r="BZ13" s="663"/>
      <c r="CA13" s="663"/>
      <c r="CB13" s="667"/>
      <c r="CD13" s="656" t="s">
        <v>254</v>
      </c>
      <c r="CE13" s="657"/>
      <c r="CF13" s="657"/>
      <c r="CG13" s="657"/>
      <c r="CH13" s="657"/>
      <c r="CI13" s="657"/>
      <c r="CJ13" s="657"/>
      <c r="CK13" s="657"/>
      <c r="CL13" s="657"/>
      <c r="CM13" s="657"/>
      <c r="CN13" s="657"/>
      <c r="CO13" s="657"/>
      <c r="CP13" s="657"/>
      <c r="CQ13" s="658"/>
      <c r="CR13" s="659">
        <v>460987</v>
      </c>
      <c r="CS13" s="660"/>
      <c r="CT13" s="660"/>
      <c r="CU13" s="660"/>
      <c r="CV13" s="660"/>
      <c r="CW13" s="660"/>
      <c r="CX13" s="660"/>
      <c r="CY13" s="661"/>
      <c r="CZ13" s="662">
        <v>4.9000000000000004</v>
      </c>
      <c r="DA13" s="662"/>
      <c r="DB13" s="662"/>
      <c r="DC13" s="662"/>
      <c r="DD13" s="668">
        <v>290858</v>
      </c>
      <c r="DE13" s="660"/>
      <c r="DF13" s="660"/>
      <c r="DG13" s="660"/>
      <c r="DH13" s="660"/>
      <c r="DI13" s="660"/>
      <c r="DJ13" s="660"/>
      <c r="DK13" s="660"/>
      <c r="DL13" s="660"/>
      <c r="DM13" s="660"/>
      <c r="DN13" s="660"/>
      <c r="DO13" s="660"/>
      <c r="DP13" s="661"/>
      <c r="DQ13" s="668">
        <v>171221</v>
      </c>
      <c r="DR13" s="660"/>
      <c r="DS13" s="660"/>
      <c r="DT13" s="660"/>
      <c r="DU13" s="660"/>
      <c r="DV13" s="660"/>
      <c r="DW13" s="660"/>
      <c r="DX13" s="660"/>
      <c r="DY13" s="660"/>
      <c r="DZ13" s="660"/>
      <c r="EA13" s="660"/>
      <c r="EB13" s="660"/>
      <c r="EC13" s="669"/>
    </row>
    <row r="14" spans="2:143" ht="11.25" customHeight="1" x14ac:dyDescent="0.2">
      <c r="B14" s="656" t="s">
        <v>255</v>
      </c>
      <c r="C14" s="657"/>
      <c r="D14" s="657"/>
      <c r="E14" s="657"/>
      <c r="F14" s="657"/>
      <c r="G14" s="657"/>
      <c r="H14" s="657"/>
      <c r="I14" s="657"/>
      <c r="J14" s="657"/>
      <c r="K14" s="657"/>
      <c r="L14" s="657"/>
      <c r="M14" s="657"/>
      <c r="N14" s="657"/>
      <c r="O14" s="657"/>
      <c r="P14" s="657"/>
      <c r="Q14" s="658"/>
      <c r="R14" s="659">
        <v>77</v>
      </c>
      <c r="S14" s="660"/>
      <c r="T14" s="660"/>
      <c r="U14" s="660"/>
      <c r="V14" s="660"/>
      <c r="W14" s="660"/>
      <c r="X14" s="660"/>
      <c r="Y14" s="661"/>
      <c r="Z14" s="662">
        <v>0</v>
      </c>
      <c r="AA14" s="662"/>
      <c r="AB14" s="662"/>
      <c r="AC14" s="662"/>
      <c r="AD14" s="663">
        <v>77</v>
      </c>
      <c r="AE14" s="663"/>
      <c r="AF14" s="663"/>
      <c r="AG14" s="663"/>
      <c r="AH14" s="663"/>
      <c r="AI14" s="663"/>
      <c r="AJ14" s="663"/>
      <c r="AK14" s="663"/>
      <c r="AL14" s="664">
        <v>0</v>
      </c>
      <c r="AM14" s="665"/>
      <c r="AN14" s="665"/>
      <c r="AO14" s="666"/>
      <c r="AP14" s="656" t="s">
        <v>256</v>
      </c>
      <c r="AQ14" s="657"/>
      <c r="AR14" s="657"/>
      <c r="AS14" s="657"/>
      <c r="AT14" s="657"/>
      <c r="AU14" s="657"/>
      <c r="AV14" s="657"/>
      <c r="AW14" s="657"/>
      <c r="AX14" s="657"/>
      <c r="AY14" s="657"/>
      <c r="AZ14" s="657"/>
      <c r="BA14" s="657"/>
      <c r="BB14" s="657"/>
      <c r="BC14" s="657"/>
      <c r="BD14" s="657"/>
      <c r="BE14" s="657"/>
      <c r="BF14" s="658"/>
      <c r="BG14" s="659">
        <v>22749</v>
      </c>
      <c r="BH14" s="660"/>
      <c r="BI14" s="660"/>
      <c r="BJ14" s="660"/>
      <c r="BK14" s="660"/>
      <c r="BL14" s="660"/>
      <c r="BM14" s="660"/>
      <c r="BN14" s="661"/>
      <c r="BO14" s="662">
        <v>3.9</v>
      </c>
      <c r="BP14" s="662"/>
      <c r="BQ14" s="662"/>
      <c r="BR14" s="662"/>
      <c r="BS14" s="663" t="s">
        <v>136</v>
      </c>
      <c r="BT14" s="663"/>
      <c r="BU14" s="663"/>
      <c r="BV14" s="663"/>
      <c r="BW14" s="663"/>
      <c r="BX14" s="663"/>
      <c r="BY14" s="663"/>
      <c r="BZ14" s="663"/>
      <c r="CA14" s="663"/>
      <c r="CB14" s="667"/>
      <c r="CD14" s="656" t="s">
        <v>257</v>
      </c>
      <c r="CE14" s="657"/>
      <c r="CF14" s="657"/>
      <c r="CG14" s="657"/>
      <c r="CH14" s="657"/>
      <c r="CI14" s="657"/>
      <c r="CJ14" s="657"/>
      <c r="CK14" s="657"/>
      <c r="CL14" s="657"/>
      <c r="CM14" s="657"/>
      <c r="CN14" s="657"/>
      <c r="CO14" s="657"/>
      <c r="CP14" s="657"/>
      <c r="CQ14" s="658"/>
      <c r="CR14" s="659">
        <v>344983</v>
      </c>
      <c r="CS14" s="660"/>
      <c r="CT14" s="660"/>
      <c r="CU14" s="660"/>
      <c r="CV14" s="660"/>
      <c r="CW14" s="660"/>
      <c r="CX14" s="660"/>
      <c r="CY14" s="661"/>
      <c r="CZ14" s="662">
        <v>3.7</v>
      </c>
      <c r="DA14" s="662"/>
      <c r="DB14" s="662"/>
      <c r="DC14" s="662"/>
      <c r="DD14" s="668">
        <v>131</v>
      </c>
      <c r="DE14" s="660"/>
      <c r="DF14" s="660"/>
      <c r="DG14" s="660"/>
      <c r="DH14" s="660"/>
      <c r="DI14" s="660"/>
      <c r="DJ14" s="660"/>
      <c r="DK14" s="660"/>
      <c r="DL14" s="660"/>
      <c r="DM14" s="660"/>
      <c r="DN14" s="660"/>
      <c r="DO14" s="660"/>
      <c r="DP14" s="661"/>
      <c r="DQ14" s="668">
        <v>344983</v>
      </c>
      <c r="DR14" s="660"/>
      <c r="DS14" s="660"/>
      <c r="DT14" s="660"/>
      <c r="DU14" s="660"/>
      <c r="DV14" s="660"/>
      <c r="DW14" s="660"/>
      <c r="DX14" s="660"/>
      <c r="DY14" s="660"/>
      <c r="DZ14" s="660"/>
      <c r="EA14" s="660"/>
      <c r="EB14" s="660"/>
      <c r="EC14" s="669"/>
    </row>
    <row r="15" spans="2:143" ht="11.25" customHeight="1" x14ac:dyDescent="0.2">
      <c r="B15" s="656" t="s">
        <v>258</v>
      </c>
      <c r="C15" s="657"/>
      <c r="D15" s="657"/>
      <c r="E15" s="657"/>
      <c r="F15" s="657"/>
      <c r="G15" s="657"/>
      <c r="H15" s="657"/>
      <c r="I15" s="657"/>
      <c r="J15" s="657"/>
      <c r="K15" s="657"/>
      <c r="L15" s="657"/>
      <c r="M15" s="657"/>
      <c r="N15" s="657"/>
      <c r="O15" s="657"/>
      <c r="P15" s="657"/>
      <c r="Q15" s="658"/>
      <c r="R15" s="659" t="s">
        <v>227</v>
      </c>
      <c r="S15" s="660"/>
      <c r="T15" s="660"/>
      <c r="U15" s="660"/>
      <c r="V15" s="660"/>
      <c r="W15" s="660"/>
      <c r="X15" s="660"/>
      <c r="Y15" s="661"/>
      <c r="Z15" s="662" t="s">
        <v>136</v>
      </c>
      <c r="AA15" s="662"/>
      <c r="AB15" s="662"/>
      <c r="AC15" s="662"/>
      <c r="AD15" s="663" t="s">
        <v>136</v>
      </c>
      <c r="AE15" s="663"/>
      <c r="AF15" s="663"/>
      <c r="AG15" s="663"/>
      <c r="AH15" s="663"/>
      <c r="AI15" s="663"/>
      <c r="AJ15" s="663"/>
      <c r="AK15" s="663"/>
      <c r="AL15" s="664" t="s">
        <v>227</v>
      </c>
      <c r="AM15" s="665"/>
      <c r="AN15" s="665"/>
      <c r="AO15" s="666"/>
      <c r="AP15" s="656" t="s">
        <v>259</v>
      </c>
      <c r="AQ15" s="657"/>
      <c r="AR15" s="657"/>
      <c r="AS15" s="657"/>
      <c r="AT15" s="657"/>
      <c r="AU15" s="657"/>
      <c r="AV15" s="657"/>
      <c r="AW15" s="657"/>
      <c r="AX15" s="657"/>
      <c r="AY15" s="657"/>
      <c r="AZ15" s="657"/>
      <c r="BA15" s="657"/>
      <c r="BB15" s="657"/>
      <c r="BC15" s="657"/>
      <c r="BD15" s="657"/>
      <c r="BE15" s="657"/>
      <c r="BF15" s="658"/>
      <c r="BG15" s="659">
        <v>40053</v>
      </c>
      <c r="BH15" s="660"/>
      <c r="BI15" s="660"/>
      <c r="BJ15" s="660"/>
      <c r="BK15" s="660"/>
      <c r="BL15" s="660"/>
      <c r="BM15" s="660"/>
      <c r="BN15" s="661"/>
      <c r="BO15" s="662">
        <v>6.9</v>
      </c>
      <c r="BP15" s="662"/>
      <c r="BQ15" s="662"/>
      <c r="BR15" s="662"/>
      <c r="BS15" s="663" t="s">
        <v>136</v>
      </c>
      <c r="BT15" s="663"/>
      <c r="BU15" s="663"/>
      <c r="BV15" s="663"/>
      <c r="BW15" s="663"/>
      <c r="BX15" s="663"/>
      <c r="BY15" s="663"/>
      <c r="BZ15" s="663"/>
      <c r="CA15" s="663"/>
      <c r="CB15" s="667"/>
      <c r="CD15" s="656" t="s">
        <v>260</v>
      </c>
      <c r="CE15" s="657"/>
      <c r="CF15" s="657"/>
      <c r="CG15" s="657"/>
      <c r="CH15" s="657"/>
      <c r="CI15" s="657"/>
      <c r="CJ15" s="657"/>
      <c r="CK15" s="657"/>
      <c r="CL15" s="657"/>
      <c r="CM15" s="657"/>
      <c r="CN15" s="657"/>
      <c r="CO15" s="657"/>
      <c r="CP15" s="657"/>
      <c r="CQ15" s="658"/>
      <c r="CR15" s="659">
        <v>518095</v>
      </c>
      <c r="CS15" s="660"/>
      <c r="CT15" s="660"/>
      <c r="CU15" s="660"/>
      <c r="CV15" s="660"/>
      <c r="CW15" s="660"/>
      <c r="CX15" s="660"/>
      <c r="CY15" s="661"/>
      <c r="CZ15" s="662">
        <v>5.5</v>
      </c>
      <c r="DA15" s="662"/>
      <c r="DB15" s="662"/>
      <c r="DC15" s="662"/>
      <c r="DD15" s="668">
        <v>47440</v>
      </c>
      <c r="DE15" s="660"/>
      <c r="DF15" s="660"/>
      <c r="DG15" s="660"/>
      <c r="DH15" s="660"/>
      <c r="DI15" s="660"/>
      <c r="DJ15" s="660"/>
      <c r="DK15" s="660"/>
      <c r="DL15" s="660"/>
      <c r="DM15" s="660"/>
      <c r="DN15" s="660"/>
      <c r="DO15" s="660"/>
      <c r="DP15" s="661"/>
      <c r="DQ15" s="668">
        <v>434046</v>
      </c>
      <c r="DR15" s="660"/>
      <c r="DS15" s="660"/>
      <c r="DT15" s="660"/>
      <c r="DU15" s="660"/>
      <c r="DV15" s="660"/>
      <c r="DW15" s="660"/>
      <c r="DX15" s="660"/>
      <c r="DY15" s="660"/>
      <c r="DZ15" s="660"/>
      <c r="EA15" s="660"/>
      <c r="EB15" s="660"/>
      <c r="EC15" s="669"/>
    </row>
    <row r="16" spans="2:143" ht="11.25" customHeight="1" x14ac:dyDescent="0.2">
      <c r="B16" s="656" t="s">
        <v>261</v>
      </c>
      <c r="C16" s="657"/>
      <c r="D16" s="657"/>
      <c r="E16" s="657"/>
      <c r="F16" s="657"/>
      <c r="G16" s="657"/>
      <c r="H16" s="657"/>
      <c r="I16" s="657"/>
      <c r="J16" s="657"/>
      <c r="K16" s="657"/>
      <c r="L16" s="657"/>
      <c r="M16" s="657"/>
      <c r="N16" s="657"/>
      <c r="O16" s="657"/>
      <c r="P16" s="657"/>
      <c r="Q16" s="658"/>
      <c r="R16" s="659">
        <v>4445</v>
      </c>
      <c r="S16" s="660"/>
      <c r="T16" s="660"/>
      <c r="U16" s="660"/>
      <c r="V16" s="660"/>
      <c r="W16" s="660"/>
      <c r="X16" s="660"/>
      <c r="Y16" s="661"/>
      <c r="Z16" s="662">
        <v>0</v>
      </c>
      <c r="AA16" s="662"/>
      <c r="AB16" s="662"/>
      <c r="AC16" s="662"/>
      <c r="AD16" s="663">
        <v>4445</v>
      </c>
      <c r="AE16" s="663"/>
      <c r="AF16" s="663"/>
      <c r="AG16" s="663"/>
      <c r="AH16" s="663"/>
      <c r="AI16" s="663"/>
      <c r="AJ16" s="663"/>
      <c r="AK16" s="663"/>
      <c r="AL16" s="664">
        <v>0.1</v>
      </c>
      <c r="AM16" s="665"/>
      <c r="AN16" s="665"/>
      <c r="AO16" s="666"/>
      <c r="AP16" s="656" t="s">
        <v>262</v>
      </c>
      <c r="AQ16" s="657"/>
      <c r="AR16" s="657"/>
      <c r="AS16" s="657"/>
      <c r="AT16" s="657"/>
      <c r="AU16" s="657"/>
      <c r="AV16" s="657"/>
      <c r="AW16" s="657"/>
      <c r="AX16" s="657"/>
      <c r="AY16" s="657"/>
      <c r="AZ16" s="657"/>
      <c r="BA16" s="657"/>
      <c r="BB16" s="657"/>
      <c r="BC16" s="657"/>
      <c r="BD16" s="657"/>
      <c r="BE16" s="657"/>
      <c r="BF16" s="658"/>
      <c r="BG16" s="659" t="s">
        <v>136</v>
      </c>
      <c r="BH16" s="660"/>
      <c r="BI16" s="660"/>
      <c r="BJ16" s="660"/>
      <c r="BK16" s="660"/>
      <c r="BL16" s="660"/>
      <c r="BM16" s="660"/>
      <c r="BN16" s="661"/>
      <c r="BO16" s="662" t="s">
        <v>136</v>
      </c>
      <c r="BP16" s="662"/>
      <c r="BQ16" s="662"/>
      <c r="BR16" s="662"/>
      <c r="BS16" s="663" t="s">
        <v>227</v>
      </c>
      <c r="BT16" s="663"/>
      <c r="BU16" s="663"/>
      <c r="BV16" s="663"/>
      <c r="BW16" s="663"/>
      <c r="BX16" s="663"/>
      <c r="BY16" s="663"/>
      <c r="BZ16" s="663"/>
      <c r="CA16" s="663"/>
      <c r="CB16" s="667"/>
      <c r="CD16" s="656" t="s">
        <v>263</v>
      </c>
      <c r="CE16" s="657"/>
      <c r="CF16" s="657"/>
      <c r="CG16" s="657"/>
      <c r="CH16" s="657"/>
      <c r="CI16" s="657"/>
      <c r="CJ16" s="657"/>
      <c r="CK16" s="657"/>
      <c r="CL16" s="657"/>
      <c r="CM16" s="657"/>
      <c r="CN16" s="657"/>
      <c r="CO16" s="657"/>
      <c r="CP16" s="657"/>
      <c r="CQ16" s="658"/>
      <c r="CR16" s="659">
        <v>43879</v>
      </c>
      <c r="CS16" s="660"/>
      <c r="CT16" s="660"/>
      <c r="CU16" s="660"/>
      <c r="CV16" s="660"/>
      <c r="CW16" s="660"/>
      <c r="CX16" s="660"/>
      <c r="CY16" s="661"/>
      <c r="CZ16" s="662">
        <v>0.5</v>
      </c>
      <c r="DA16" s="662"/>
      <c r="DB16" s="662"/>
      <c r="DC16" s="662"/>
      <c r="DD16" s="668" t="s">
        <v>227</v>
      </c>
      <c r="DE16" s="660"/>
      <c r="DF16" s="660"/>
      <c r="DG16" s="660"/>
      <c r="DH16" s="660"/>
      <c r="DI16" s="660"/>
      <c r="DJ16" s="660"/>
      <c r="DK16" s="660"/>
      <c r="DL16" s="660"/>
      <c r="DM16" s="660"/>
      <c r="DN16" s="660"/>
      <c r="DO16" s="660"/>
      <c r="DP16" s="661"/>
      <c r="DQ16" s="668">
        <v>239</v>
      </c>
      <c r="DR16" s="660"/>
      <c r="DS16" s="660"/>
      <c r="DT16" s="660"/>
      <c r="DU16" s="660"/>
      <c r="DV16" s="660"/>
      <c r="DW16" s="660"/>
      <c r="DX16" s="660"/>
      <c r="DY16" s="660"/>
      <c r="DZ16" s="660"/>
      <c r="EA16" s="660"/>
      <c r="EB16" s="660"/>
      <c r="EC16" s="669"/>
    </row>
    <row r="17" spans="2:133" ht="11.25" customHeight="1" x14ac:dyDescent="0.2">
      <c r="B17" s="656" t="s">
        <v>264</v>
      </c>
      <c r="C17" s="657"/>
      <c r="D17" s="657"/>
      <c r="E17" s="657"/>
      <c r="F17" s="657"/>
      <c r="G17" s="657"/>
      <c r="H17" s="657"/>
      <c r="I17" s="657"/>
      <c r="J17" s="657"/>
      <c r="K17" s="657"/>
      <c r="L17" s="657"/>
      <c r="M17" s="657"/>
      <c r="N17" s="657"/>
      <c r="O17" s="657"/>
      <c r="P17" s="657"/>
      <c r="Q17" s="658"/>
      <c r="R17" s="659">
        <v>5989</v>
      </c>
      <c r="S17" s="660"/>
      <c r="T17" s="660"/>
      <c r="U17" s="660"/>
      <c r="V17" s="660"/>
      <c r="W17" s="660"/>
      <c r="X17" s="660"/>
      <c r="Y17" s="661"/>
      <c r="Z17" s="662">
        <v>0.1</v>
      </c>
      <c r="AA17" s="662"/>
      <c r="AB17" s="662"/>
      <c r="AC17" s="662"/>
      <c r="AD17" s="663">
        <v>5989</v>
      </c>
      <c r="AE17" s="663"/>
      <c r="AF17" s="663"/>
      <c r="AG17" s="663"/>
      <c r="AH17" s="663"/>
      <c r="AI17" s="663"/>
      <c r="AJ17" s="663"/>
      <c r="AK17" s="663"/>
      <c r="AL17" s="664">
        <v>0.1</v>
      </c>
      <c r="AM17" s="665"/>
      <c r="AN17" s="665"/>
      <c r="AO17" s="666"/>
      <c r="AP17" s="656" t="s">
        <v>265</v>
      </c>
      <c r="AQ17" s="657"/>
      <c r="AR17" s="657"/>
      <c r="AS17" s="657"/>
      <c r="AT17" s="657"/>
      <c r="AU17" s="657"/>
      <c r="AV17" s="657"/>
      <c r="AW17" s="657"/>
      <c r="AX17" s="657"/>
      <c r="AY17" s="657"/>
      <c r="AZ17" s="657"/>
      <c r="BA17" s="657"/>
      <c r="BB17" s="657"/>
      <c r="BC17" s="657"/>
      <c r="BD17" s="657"/>
      <c r="BE17" s="657"/>
      <c r="BF17" s="658"/>
      <c r="BG17" s="659" t="s">
        <v>136</v>
      </c>
      <c r="BH17" s="660"/>
      <c r="BI17" s="660"/>
      <c r="BJ17" s="660"/>
      <c r="BK17" s="660"/>
      <c r="BL17" s="660"/>
      <c r="BM17" s="660"/>
      <c r="BN17" s="661"/>
      <c r="BO17" s="662" t="s">
        <v>227</v>
      </c>
      <c r="BP17" s="662"/>
      <c r="BQ17" s="662"/>
      <c r="BR17" s="662"/>
      <c r="BS17" s="663" t="s">
        <v>227</v>
      </c>
      <c r="BT17" s="663"/>
      <c r="BU17" s="663"/>
      <c r="BV17" s="663"/>
      <c r="BW17" s="663"/>
      <c r="BX17" s="663"/>
      <c r="BY17" s="663"/>
      <c r="BZ17" s="663"/>
      <c r="CA17" s="663"/>
      <c r="CB17" s="667"/>
      <c r="CD17" s="656" t="s">
        <v>266</v>
      </c>
      <c r="CE17" s="657"/>
      <c r="CF17" s="657"/>
      <c r="CG17" s="657"/>
      <c r="CH17" s="657"/>
      <c r="CI17" s="657"/>
      <c r="CJ17" s="657"/>
      <c r="CK17" s="657"/>
      <c r="CL17" s="657"/>
      <c r="CM17" s="657"/>
      <c r="CN17" s="657"/>
      <c r="CO17" s="657"/>
      <c r="CP17" s="657"/>
      <c r="CQ17" s="658"/>
      <c r="CR17" s="659">
        <v>1057152</v>
      </c>
      <c r="CS17" s="660"/>
      <c r="CT17" s="660"/>
      <c r="CU17" s="660"/>
      <c r="CV17" s="660"/>
      <c r="CW17" s="660"/>
      <c r="CX17" s="660"/>
      <c r="CY17" s="661"/>
      <c r="CZ17" s="662">
        <v>11.2</v>
      </c>
      <c r="DA17" s="662"/>
      <c r="DB17" s="662"/>
      <c r="DC17" s="662"/>
      <c r="DD17" s="668" t="s">
        <v>136</v>
      </c>
      <c r="DE17" s="660"/>
      <c r="DF17" s="660"/>
      <c r="DG17" s="660"/>
      <c r="DH17" s="660"/>
      <c r="DI17" s="660"/>
      <c r="DJ17" s="660"/>
      <c r="DK17" s="660"/>
      <c r="DL17" s="660"/>
      <c r="DM17" s="660"/>
      <c r="DN17" s="660"/>
      <c r="DO17" s="660"/>
      <c r="DP17" s="661"/>
      <c r="DQ17" s="668">
        <v>1057152</v>
      </c>
      <c r="DR17" s="660"/>
      <c r="DS17" s="660"/>
      <c r="DT17" s="660"/>
      <c r="DU17" s="660"/>
      <c r="DV17" s="660"/>
      <c r="DW17" s="660"/>
      <c r="DX17" s="660"/>
      <c r="DY17" s="660"/>
      <c r="DZ17" s="660"/>
      <c r="EA17" s="660"/>
      <c r="EB17" s="660"/>
      <c r="EC17" s="669"/>
    </row>
    <row r="18" spans="2:133" ht="11.25" customHeight="1" x14ac:dyDescent="0.2">
      <c r="B18" s="656" t="s">
        <v>267</v>
      </c>
      <c r="C18" s="657"/>
      <c r="D18" s="657"/>
      <c r="E18" s="657"/>
      <c r="F18" s="657"/>
      <c r="G18" s="657"/>
      <c r="H18" s="657"/>
      <c r="I18" s="657"/>
      <c r="J18" s="657"/>
      <c r="K18" s="657"/>
      <c r="L18" s="657"/>
      <c r="M18" s="657"/>
      <c r="N18" s="657"/>
      <c r="O18" s="657"/>
      <c r="P18" s="657"/>
      <c r="Q18" s="658"/>
      <c r="R18" s="659">
        <v>1277</v>
      </c>
      <c r="S18" s="660"/>
      <c r="T18" s="660"/>
      <c r="U18" s="660"/>
      <c r="V18" s="660"/>
      <c r="W18" s="660"/>
      <c r="X18" s="660"/>
      <c r="Y18" s="661"/>
      <c r="Z18" s="662">
        <v>0</v>
      </c>
      <c r="AA18" s="662"/>
      <c r="AB18" s="662"/>
      <c r="AC18" s="662"/>
      <c r="AD18" s="663">
        <v>1277</v>
      </c>
      <c r="AE18" s="663"/>
      <c r="AF18" s="663"/>
      <c r="AG18" s="663"/>
      <c r="AH18" s="663"/>
      <c r="AI18" s="663"/>
      <c r="AJ18" s="663"/>
      <c r="AK18" s="663"/>
      <c r="AL18" s="664">
        <v>0</v>
      </c>
      <c r="AM18" s="665"/>
      <c r="AN18" s="665"/>
      <c r="AO18" s="666"/>
      <c r="AP18" s="656" t="s">
        <v>268</v>
      </c>
      <c r="AQ18" s="657"/>
      <c r="AR18" s="657"/>
      <c r="AS18" s="657"/>
      <c r="AT18" s="657"/>
      <c r="AU18" s="657"/>
      <c r="AV18" s="657"/>
      <c r="AW18" s="657"/>
      <c r="AX18" s="657"/>
      <c r="AY18" s="657"/>
      <c r="AZ18" s="657"/>
      <c r="BA18" s="657"/>
      <c r="BB18" s="657"/>
      <c r="BC18" s="657"/>
      <c r="BD18" s="657"/>
      <c r="BE18" s="657"/>
      <c r="BF18" s="658"/>
      <c r="BG18" s="659" t="s">
        <v>227</v>
      </c>
      <c r="BH18" s="660"/>
      <c r="BI18" s="660"/>
      <c r="BJ18" s="660"/>
      <c r="BK18" s="660"/>
      <c r="BL18" s="660"/>
      <c r="BM18" s="660"/>
      <c r="BN18" s="661"/>
      <c r="BO18" s="662" t="s">
        <v>227</v>
      </c>
      <c r="BP18" s="662"/>
      <c r="BQ18" s="662"/>
      <c r="BR18" s="662"/>
      <c r="BS18" s="663" t="s">
        <v>227</v>
      </c>
      <c r="BT18" s="663"/>
      <c r="BU18" s="663"/>
      <c r="BV18" s="663"/>
      <c r="BW18" s="663"/>
      <c r="BX18" s="663"/>
      <c r="BY18" s="663"/>
      <c r="BZ18" s="663"/>
      <c r="CA18" s="663"/>
      <c r="CB18" s="667"/>
      <c r="CD18" s="656" t="s">
        <v>269</v>
      </c>
      <c r="CE18" s="657"/>
      <c r="CF18" s="657"/>
      <c r="CG18" s="657"/>
      <c r="CH18" s="657"/>
      <c r="CI18" s="657"/>
      <c r="CJ18" s="657"/>
      <c r="CK18" s="657"/>
      <c r="CL18" s="657"/>
      <c r="CM18" s="657"/>
      <c r="CN18" s="657"/>
      <c r="CO18" s="657"/>
      <c r="CP18" s="657"/>
      <c r="CQ18" s="658"/>
      <c r="CR18" s="659" t="s">
        <v>136</v>
      </c>
      <c r="CS18" s="660"/>
      <c r="CT18" s="660"/>
      <c r="CU18" s="660"/>
      <c r="CV18" s="660"/>
      <c r="CW18" s="660"/>
      <c r="CX18" s="660"/>
      <c r="CY18" s="661"/>
      <c r="CZ18" s="662" t="s">
        <v>227</v>
      </c>
      <c r="DA18" s="662"/>
      <c r="DB18" s="662"/>
      <c r="DC18" s="662"/>
      <c r="DD18" s="668" t="s">
        <v>227</v>
      </c>
      <c r="DE18" s="660"/>
      <c r="DF18" s="660"/>
      <c r="DG18" s="660"/>
      <c r="DH18" s="660"/>
      <c r="DI18" s="660"/>
      <c r="DJ18" s="660"/>
      <c r="DK18" s="660"/>
      <c r="DL18" s="660"/>
      <c r="DM18" s="660"/>
      <c r="DN18" s="660"/>
      <c r="DO18" s="660"/>
      <c r="DP18" s="661"/>
      <c r="DQ18" s="668" t="s">
        <v>227</v>
      </c>
      <c r="DR18" s="660"/>
      <c r="DS18" s="660"/>
      <c r="DT18" s="660"/>
      <c r="DU18" s="660"/>
      <c r="DV18" s="660"/>
      <c r="DW18" s="660"/>
      <c r="DX18" s="660"/>
      <c r="DY18" s="660"/>
      <c r="DZ18" s="660"/>
      <c r="EA18" s="660"/>
      <c r="EB18" s="660"/>
      <c r="EC18" s="669"/>
    </row>
    <row r="19" spans="2:133" ht="11.25" customHeight="1" x14ac:dyDescent="0.2">
      <c r="B19" s="656" t="s">
        <v>270</v>
      </c>
      <c r="C19" s="657"/>
      <c r="D19" s="657"/>
      <c r="E19" s="657"/>
      <c r="F19" s="657"/>
      <c r="G19" s="657"/>
      <c r="H19" s="657"/>
      <c r="I19" s="657"/>
      <c r="J19" s="657"/>
      <c r="K19" s="657"/>
      <c r="L19" s="657"/>
      <c r="M19" s="657"/>
      <c r="N19" s="657"/>
      <c r="O19" s="657"/>
      <c r="P19" s="657"/>
      <c r="Q19" s="658"/>
      <c r="R19" s="659">
        <v>1012</v>
      </c>
      <c r="S19" s="660"/>
      <c r="T19" s="660"/>
      <c r="U19" s="660"/>
      <c r="V19" s="660"/>
      <c r="W19" s="660"/>
      <c r="X19" s="660"/>
      <c r="Y19" s="661"/>
      <c r="Z19" s="662">
        <v>0</v>
      </c>
      <c r="AA19" s="662"/>
      <c r="AB19" s="662"/>
      <c r="AC19" s="662"/>
      <c r="AD19" s="663">
        <v>1012</v>
      </c>
      <c r="AE19" s="663"/>
      <c r="AF19" s="663"/>
      <c r="AG19" s="663"/>
      <c r="AH19" s="663"/>
      <c r="AI19" s="663"/>
      <c r="AJ19" s="663"/>
      <c r="AK19" s="663"/>
      <c r="AL19" s="664">
        <v>0</v>
      </c>
      <c r="AM19" s="665"/>
      <c r="AN19" s="665"/>
      <c r="AO19" s="666"/>
      <c r="AP19" s="656" t="s">
        <v>271</v>
      </c>
      <c r="AQ19" s="657"/>
      <c r="AR19" s="657"/>
      <c r="AS19" s="657"/>
      <c r="AT19" s="657"/>
      <c r="AU19" s="657"/>
      <c r="AV19" s="657"/>
      <c r="AW19" s="657"/>
      <c r="AX19" s="657"/>
      <c r="AY19" s="657"/>
      <c r="AZ19" s="657"/>
      <c r="BA19" s="657"/>
      <c r="BB19" s="657"/>
      <c r="BC19" s="657"/>
      <c r="BD19" s="657"/>
      <c r="BE19" s="657"/>
      <c r="BF19" s="658"/>
      <c r="BG19" s="659" t="s">
        <v>227</v>
      </c>
      <c r="BH19" s="660"/>
      <c r="BI19" s="660"/>
      <c r="BJ19" s="660"/>
      <c r="BK19" s="660"/>
      <c r="BL19" s="660"/>
      <c r="BM19" s="660"/>
      <c r="BN19" s="661"/>
      <c r="BO19" s="662" t="s">
        <v>227</v>
      </c>
      <c r="BP19" s="662"/>
      <c r="BQ19" s="662"/>
      <c r="BR19" s="662"/>
      <c r="BS19" s="663" t="s">
        <v>227</v>
      </c>
      <c r="BT19" s="663"/>
      <c r="BU19" s="663"/>
      <c r="BV19" s="663"/>
      <c r="BW19" s="663"/>
      <c r="BX19" s="663"/>
      <c r="BY19" s="663"/>
      <c r="BZ19" s="663"/>
      <c r="CA19" s="663"/>
      <c r="CB19" s="667"/>
      <c r="CD19" s="656" t="s">
        <v>272</v>
      </c>
      <c r="CE19" s="657"/>
      <c r="CF19" s="657"/>
      <c r="CG19" s="657"/>
      <c r="CH19" s="657"/>
      <c r="CI19" s="657"/>
      <c r="CJ19" s="657"/>
      <c r="CK19" s="657"/>
      <c r="CL19" s="657"/>
      <c r="CM19" s="657"/>
      <c r="CN19" s="657"/>
      <c r="CO19" s="657"/>
      <c r="CP19" s="657"/>
      <c r="CQ19" s="658"/>
      <c r="CR19" s="659" t="s">
        <v>136</v>
      </c>
      <c r="CS19" s="660"/>
      <c r="CT19" s="660"/>
      <c r="CU19" s="660"/>
      <c r="CV19" s="660"/>
      <c r="CW19" s="660"/>
      <c r="CX19" s="660"/>
      <c r="CY19" s="661"/>
      <c r="CZ19" s="662" t="s">
        <v>227</v>
      </c>
      <c r="DA19" s="662"/>
      <c r="DB19" s="662"/>
      <c r="DC19" s="662"/>
      <c r="DD19" s="668" t="s">
        <v>227</v>
      </c>
      <c r="DE19" s="660"/>
      <c r="DF19" s="660"/>
      <c r="DG19" s="660"/>
      <c r="DH19" s="660"/>
      <c r="DI19" s="660"/>
      <c r="DJ19" s="660"/>
      <c r="DK19" s="660"/>
      <c r="DL19" s="660"/>
      <c r="DM19" s="660"/>
      <c r="DN19" s="660"/>
      <c r="DO19" s="660"/>
      <c r="DP19" s="661"/>
      <c r="DQ19" s="668" t="s">
        <v>136</v>
      </c>
      <c r="DR19" s="660"/>
      <c r="DS19" s="660"/>
      <c r="DT19" s="660"/>
      <c r="DU19" s="660"/>
      <c r="DV19" s="660"/>
      <c r="DW19" s="660"/>
      <c r="DX19" s="660"/>
      <c r="DY19" s="660"/>
      <c r="DZ19" s="660"/>
      <c r="EA19" s="660"/>
      <c r="EB19" s="660"/>
      <c r="EC19" s="669"/>
    </row>
    <row r="20" spans="2:133" ht="11.25" customHeight="1" x14ac:dyDescent="0.2">
      <c r="B20" s="672" t="s">
        <v>273</v>
      </c>
      <c r="C20" s="673"/>
      <c r="D20" s="673"/>
      <c r="E20" s="673"/>
      <c r="F20" s="673"/>
      <c r="G20" s="673"/>
      <c r="H20" s="673"/>
      <c r="I20" s="673"/>
      <c r="J20" s="673"/>
      <c r="K20" s="673"/>
      <c r="L20" s="673"/>
      <c r="M20" s="673"/>
      <c r="N20" s="673"/>
      <c r="O20" s="673"/>
      <c r="P20" s="673"/>
      <c r="Q20" s="674"/>
      <c r="R20" s="659">
        <v>265</v>
      </c>
      <c r="S20" s="660"/>
      <c r="T20" s="660"/>
      <c r="U20" s="660"/>
      <c r="V20" s="660"/>
      <c r="W20" s="660"/>
      <c r="X20" s="660"/>
      <c r="Y20" s="661"/>
      <c r="Z20" s="662">
        <v>0</v>
      </c>
      <c r="AA20" s="662"/>
      <c r="AB20" s="662"/>
      <c r="AC20" s="662"/>
      <c r="AD20" s="663">
        <v>265</v>
      </c>
      <c r="AE20" s="663"/>
      <c r="AF20" s="663"/>
      <c r="AG20" s="663"/>
      <c r="AH20" s="663"/>
      <c r="AI20" s="663"/>
      <c r="AJ20" s="663"/>
      <c r="AK20" s="663"/>
      <c r="AL20" s="664">
        <v>0</v>
      </c>
      <c r="AM20" s="665"/>
      <c r="AN20" s="665"/>
      <c r="AO20" s="666"/>
      <c r="AP20" s="656" t="s">
        <v>274</v>
      </c>
      <c r="AQ20" s="657"/>
      <c r="AR20" s="657"/>
      <c r="AS20" s="657"/>
      <c r="AT20" s="657"/>
      <c r="AU20" s="657"/>
      <c r="AV20" s="657"/>
      <c r="AW20" s="657"/>
      <c r="AX20" s="657"/>
      <c r="AY20" s="657"/>
      <c r="AZ20" s="657"/>
      <c r="BA20" s="657"/>
      <c r="BB20" s="657"/>
      <c r="BC20" s="657"/>
      <c r="BD20" s="657"/>
      <c r="BE20" s="657"/>
      <c r="BF20" s="658"/>
      <c r="BG20" s="659" t="s">
        <v>136</v>
      </c>
      <c r="BH20" s="660"/>
      <c r="BI20" s="660"/>
      <c r="BJ20" s="660"/>
      <c r="BK20" s="660"/>
      <c r="BL20" s="660"/>
      <c r="BM20" s="660"/>
      <c r="BN20" s="661"/>
      <c r="BO20" s="662" t="s">
        <v>227</v>
      </c>
      <c r="BP20" s="662"/>
      <c r="BQ20" s="662"/>
      <c r="BR20" s="662"/>
      <c r="BS20" s="663" t="s">
        <v>136</v>
      </c>
      <c r="BT20" s="663"/>
      <c r="BU20" s="663"/>
      <c r="BV20" s="663"/>
      <c r="BW20" s="663"/>
      <c r="BX20" s="663"/>
      <c r="BY20" s="663"/>
      <c r="BZ20" s="663"/>
      <c r="CA20" s="663"/>
      <c r="CB20" s="667"/>
      <c r="CD20" s="656" t="s">
        <v>275</v>
      </c>
      <c r="CE20" s="657"/>
      <c r="CF20" s="657"/>
      <c r="CG20" s="657"/>
      <c r="CH20" s="657"/>
      <c r="CI20" s="657"/>
      <c r="CJ20" s="657"/>
      <c r="CK20" s="657"/>
      <c r="CL20" s="657"/>
      <c r="CM20" s="657"/>
      <c r="CN20" s="657"/>
      <c r="CO20" s="657"/>
      <c r="CP20" s="657"/>
      <c r="CQ20" s="658"/>
      <c r="CR20" s="659">
        <v>9409696</v>
      </c>
      <c r="CS20" s="660"/>
      <c r="CT20" s="660"/>
      <c r="CU20" s="660"/>
      <c r="CV20" s="660"/>
      <c r="CW20" s="660"/>
      <c r="CX20" s="660"/>
      <c r="CY20" s="661"/>
      <c r="CZ20" s="662">
        <v>100</v>
      </c>
      <c r="DA20" s="662"/>
      <c r="DB20" s="662"/>
      <c r="DC20" s="662"/>
      <c r="DD20" s="668">
        <v>3357813</v>
      </c>
      <c r="DE20" s="660"/>
      <c r="DF20" s="660"/>
      <c r="DG20" s="660"/>
      <c r="DH20" s="660"/>
      <c r="DI20" s="660"/>
      <c r="DJ20" s="660"/>
      <c r="DK20" s="660"/>
      <c r="DL20" s="660"/>
      <c r="DM20" s="660"/>
      <c r="DN20" s="660"/>
      <c r="DO20" s="660"/>
      <c r="DP20" s="661"/>
      <c r="DQ20" s="668">
        <v>5141672</v>
      </c>
      <c r="DR20" s="660"/>
      <c r="DS20" s="660"/>
      <c r="DT20" s="660"/>
      <c r="DU20" s="660"/>
      <c r="DV20" s="660"/>
      <c r="DW20" s="660"/>
      <c r="DX20" s="660"/>
      <c r="DY20" s="660"/>
      <c r="DZ20" s="660"/>
      <c r="EA20" s="660"/>
      <c r="EB20" s="660"/>
      <c r="EC20" s="669"/>
    </row>
    <row r="21" spans="2:133" ht="11.25" customHeight="1" x14ac:dyDescent="0.2">
      <c r="B21" s="656" t="s">
        <v>276</v>
      </c>
      <c r="C21" s="657"/>
      <c r="D21" s="657"/>
      <c r="E21" s="657"/>
      <c r="F21" s="657"/>
      <c r="G21" s="657"/>
      <c r="H21" s="657"/>
      <c r="I21" s="657"/>
      <c r="J21" s="657"/>
      <c r="K21" s="657"/>
      <c r="L21" s="657"/>
      <c r="M21" s="657"/>
      <c r="N21" s="657"/>
      <c r="O21" s="657"/>
      <c r="P21" s="657"/>
      <c r="Q21" s="658"/>
      <c r="R21" s="659">
        <v>3839496</v>
      </c>
      <c r="S21" s="660"/>
      <c r="T21" s="660"/>
      <c r="U21" s="660"/>
      <c r="V21" s="660"/>
      <c r="W21" s="660"/>
      <c r="X21" s="660"/>
      <c r="Y21" s="661"/>
      <c r="Z21" s="662">
        <v>37.200000000000003</v>
      </c>
      <c r="AA21" s="662"/>
      <c r="AB21" s="662"/>
      <c r="AC21" s="662"/>
      <c r="AD21" s="663">
        <v>3395790</v>
      </c>
      <c r="AE21" s="663"/>
      <c r="AF21" s="663"/>
      <c r="AG21" s="663"/>
      <c r="AH21" s="663"/>
      <c r="AI21" s="663"/>
      <c r="AJ21" s="663"/>
      <c r="AK21" s="663"/>
      <c r="AL21" s="664">
        <v>79.5</v>
      </c>
      <c r="AM21" s="665"/>
      <c r="AN21" s="665"/>
      <c r="AO21" s="666"/>
      <c r="AP21" s="656" t="s">
        <v>277</v>
      </c>
      <c r="AQ21" s="675"/>
      <c r="AR21" s="675"/>
      <c r="AS21" s="675"/>
      <c r="AT21" s="675"/>
      <c r="AU21" s="675"/>
      <c r="AV21" s="675"/>
      <c r="AW21" s="675"/>
      <c r="AX21" s="675"/>
      <c r="AY21" s="675"/>
      <c r="AZ21" s="675"/>
      <c r="BA21" s="675"/>
      <c r="BB21" s="675"/>
      <c r="BC21" s="675"/>
      <c r="BD21" s="675"/>
      <c r="BE21" s="675"/>
      <c r="BF21" s="676"/>
      <c r="BG21" s="659" t="s">
        <v>227</v>
      </c>
      <c r="BH21" s="660"/>
      <c r="BI21" s="660"/>
      <c r="BJ21" s="660"/>
      <c r="BK21" s="660"/>
      <c r="BL21" s="660"/>
      <c r="BM21" s="660"/>
      <c r="BN21" s="661"/>
      <c r="BO21" s="662" t="s">
        <v>227</v>
      </c>
      <c r="BP21" s="662"/>
      <c r="BQ21" s="662"/>
      <c r="BR21" s="662"/>
      <c r="BS21" s="663" t="s">
        <v>136</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278</v>
      </c>
      <c r="C22" s="657"/>
      <c r="D22" s="657"/>
      <c r="E22" s="657"/>
      <c r="F22" s="657"/>
      <c r="G22" s="657"/>
      <c r="H22" s="657"/>
      <c r="I22" s="657"/>
      <c r="J22" s="657"/>
      <c r="K22" s="657"/>
      <c r="L22" s="657"/>
      <c r="M22" s="657"/>
      <c r="N22" s="657"/>
      <c r="O22" s="657"/>
      <c r="P22" s="657"/>
      <c r="Q22" s="658"/>
      <c r="R22" s="659">
        <v>3395790</v>
      </c>
      <c r="S22" s="660"/>
      <c r="T22" s="660"/>
      <c r="U22" s="660"/>
      <c r="V22" s="660"/>
      <c r="W22" s="660"/>
      <c r="X22" s="660"/>
      <c r="Y22" s="661"/>
      <c r="Z22" s="662">
        <v>32.9</v>
      </c>
      <c r="AA22" s="662"/>
      <c r="AB22" s="662"/>
      <c r="AC22" s="662"/>
      <c r="AD22" s="663">
        <v>3395790</v>
      </c>
      <c r="AE22" s="663"/>
      <c r="AF22" s="663"/>
      <c r="AG22" s="663"/>
      <c r="AH22" s="663"/>
      <c r="AI22" s="663"/>
      <c r="AJ22" s="663"/>
      <c r="AK22" s="663"/>
      <c r="AL22" s="664">
        <v>79.5</v>
      </c>
      <c r="AM22" s="665"/>
      <c r="AN22" s="665"/>
      <c r="AO22" s="666"/>
      <c r="AP22" s="656" t="s">
        <v>279</v>
      </c>
      <c r="AQ22" s="675"/>
      <c r="AR22" s="675"/>
      <c r="AS22" s="675"/>
      <c r="AT22" s="675"/>
      <c r="AU22" s="675"/>
      <c r="AV22" s="675"/>
      <c r="AW22" s="675"/>
      <c r="AX22" s="675"/>
      <c r="AY22" s="675"/>
      <c r="AZ22" s="675"/>
      <c r="BA22" s="675"/>
      <c r="BB22" s="675"/>
      <c r="BC22" s="675"/>
      <c r="BD22" s="675"/>
      <c r="BE22" s="675"/>
      <c r="BF22" s="676"/>
      <c r="BG22" s="659" t="s">
        <v>227</v>
      </c>
      <c r="BH22" s="660"/>
      <c r="BI22" s="660"/>
      <c r="BJ22" s="660"/>
      <c r="BK22" s="660"/>
      <c r="BL22" s="660"/>
      <c r="BM22" s="660"/>
      <c r="BN22" s="661"/>
      <c r="BO22" s="662" t="s">
        <v>227</v>
      </c>
      <c r="BP22" s="662"/>
      <c r="BQ22" s="662"/>
      <c r="BR22" s="662"/>
      <c r="BS22" s="663" t="s">
        <v>227</v>
      </c>
      <c r="BT22" s="663"/>
      <c r="BU22" s="663"/>
      <c r="BV22" s="663"/>
      <c r="BW22" s="663"/>
      <c r="BX22" s="663"/>
      <c r="BY22" s="663"/>
      <c r="BZ22" s="663"/>
      <c r="CA22" s="663"/>
      <c r="CB22" s="667"/>
      <c r="CD22" s="641" t="s">
        <v>280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281</v>
      </c>
      <c r="C23" s="657"/>
      <c r="D23" s="657"/>
      <c r="E23" s="657"/>
      <c r="F23" s="657"/>
      <c r="G23" s="657"/>
      <c r="H23" s="657"/>
      <c r="I23" s="657"/>
      <c r="J23" s="657"/>
      <c r="K23" s="657"/>
      <c r="L23" s="657"/>
      <c r="M23" s="657"/>
      <c r="N23" s="657"/>
      <c r="O23" s="657"/>
      <c r="P23" s="657"/>
      <c r="Q23" s="658"/>
      <c r="R23" s="659">
        <v>443687</v>
      </c>
      <c r="S23" s="660"/>
      <c r="T23" s="660"/>
      <c r="U23" s="660"/>
      <c r="V23" s="660"/>
      <c r="W23" s="660"/>
      <c r="X23" s="660"/>
      <c r="Y23" s="661"/>
      <c r="Z23" s="662">
        <v>4.3</v>
      </c>
      <c r="AA23" s="662"/>
      <c r="AB23" s="662"/>
      <c r="AC23" s="662"/>
      <c r="AD23" s="663" t="s">
        <v>227</v>
      </c>
      <c r="AE23" s="663"/>
      <c r="AF23" s="663"/>
      <c r="AG23" s="663"/>
      <c r="AH23" s="663"/>
      <c r="AI23" s="663"/>
      <c r="AJ23" s="663"/>
      <c r="AK23" s="663"/>
      <c r="AL23" s="664" t="s">
        <v>136</v>
      </c>
      <c r="AM23" s="665"/>
      <c r="AN23" s="665"/>
      <c r="AO23" s="666"/>
      <c r="AP23" s="656" t="s">
        <v>282</v>
      </c>
      <c r="AQ23" s="675"/>
      <c r="AR23" s="675"/>
      <c r="AS23" s="675"/>
      <c r="AT23" s="675"/>
      <c r="AU23" s="675"/>
      <c r="AV23" s="675"/>
      <c r="AW23" s="675"/>
      <c r="AX23" s="675"/>
      <c r="AY23" s="675"/>
      <c r="AZ23" s="675"/>
      <c r="BA23" s="675"/>
      <c r="BB23" s="675"/>
      <c r="BC23" s="675"/>
      <c r="BD23" s="675"/>
      <c r="BE23" s="675"/>
      <c r="BF23" s="676"/>
      <c r="BG23" s="659" t="s">
        <v>227</v>
      </c>
      <c r="BH23" s="660"/>
      <c r="BI23" s="660"/>
      <c r="BJ23" s="660"/>
      <c r="BK23" s="660"/>
      <c r="BL23" s="660"/>
      <c r="BM23" s="660"/>
      <c r="BN23" s="661"/>
      <c r="BO23" s="662" t="s">
        <v>136</v>
      </c>
      <c r="BP23" s="662"/>
      <c r="BQ23" s="662"/>
      <c r="BR23" s="662"/>
      <c r="BS23" s="663" t="s">
        <v>136</v>
      </c>
      <c r="BT23" s="663"/>
      <c r="BU23" s="663"/>
      <c r="BV23" s="663"/>
      <c r="BW23" s="663"/>
      <c r="BX23" s="663"/>
      <c r="BY23" s="663"/>
      <c r="BZ23" s="663"/>
      <c r="CA23" s="663"/>
      <c r="CB23" s="667"/>
      <c r="CD23" s="641" t="s">
        <v>221</v>
      </c>
      <c r="CE23" s="642"/>
      <c r="CF23" s="642"/>
      <c r="CG23" s="642"/>
      <c r="CH23" s="642"/>
      <c r="CI23" s="642"/>
      <c r="CJ23" s="642"/>
      <c r="CK23" s="642"/>
      <c r="CL23" s="642"/>
      <c r="CM23" s="642"/>
      <c r="CN23" s="642"/>
      <c r="CO23" s="642"/>
      <c r="CP23" s="642"/>
      <c r="CQ23" s="643"/>
      <c r="CR23" s="641" t="s">
        <v>283</v>
      </c>
      <c r="CS23" s="642"/>
      <c r="CT23" s="642"/>
      <c r="CU23" s="642"/>
      <c r="CV23" s="642"/>
      <c r="CW23" s="642"/>
      <c r="CX23" s="642"/>
      <c r="CY23" s="643"/>
      <c r="CZ23" s="641" t="s">
        <v>284</v>
      </c>
      <c r="DA23" s="642"/>
      <c r="DB23" s="642"/>
      <c r="DC23" s="643"/>
      <c r="DD23" s="641" t="s">
        <v>285</v>
      </c>
      <c r="DE23" s="642"/>
      <c r="DF23" s="642"/>
      <c r="DG23" s="642"/>
      <c r="DH23" s="642"/>
      <c r="DI23" s="642"/>
      <c r="DJ23" s="642"/>
      <c r="DK23" s="643"/>
      <c r="DL23" s="686" t="s">
        <v>286</v>
      </c>
      <c r="DM23" s="687"/>
      <c r="DN23" s="687"/>
      <c r="DO23" s="687"/>
      <c r="DP23" s="687"/>
      <c r="DQ23" s="687"/>
      <c r="DR23" s="687"/>
      <c r="DS23" s="687"/>
      <c r="DT23" s="687"/>
      <c r="DU23" s="687"/>
      <c r="DV23" s="688"/>
      <c r="DW23" s="641" t="s">
        <v>287</v>
      </c>
      <c r="DX23" s="642"/>
      <c r="DY23" s="642"/>
      <c r="DZ23" s="642"/>
      <c r="EA23" s="642"/>
      <c r="EB23" s="642"/>
      <c r="EC23" s="643"/>
    </row>
    <row r="24" spans="2:133" ht="11.25" customHeight="1" x14ac:dyDescent="0.2">
      <c r="B24" s="656" t="s">
        <v>288</v>
      </c>
      <c r="C24" s="657"/>
      <c r="D24" s="657"/>
      <c r="E24" s="657"/>
      <c r="F24" s="657"/>
      <c r="G24" s="657"/>
      <c r="H24" s="657"/>
      <c r="I24" s="657"/>
      <c r="J24" s="657"/>
      <c r="K24" s="657"/>
      <c r="L24" s="657"/>
      <c r="M24" s="657"/>
      <c r="N24" s="657"/>
      <c r="O24" s="657"/>
      <c r="P24" s="657"/>
      <c r="Q24" s="658"/>
      <c r="R24" s="659">
        <v>19</v>
      </c>
      <c r="S24" s="660"/>
      <c r="T24" s="660"/>
      <c r="U24" s="660"/>
      <c r="V24" s="660"/>
      <c r="W24" s="660"/>
      <c r="X24" s="660"/>
      <c r="Y24" s="661"/>
      <c r="Z24" s="662">
        <v>0</v>
      </c>
      <c r="AA24" s="662"/>
      <c r="AB24" s="662"/>
      <c r="AC24" s="662"/>
      <c r="AD24" s="663" t="s">
        <v>136</v>
      </c>
      <c r="AE24" s="663"/>
      <c r="AF24" s="663"/>
      <c r="AG24" s="663"/>
      <c r="AH24" s="663"/>
      <c r="AI24" s="663"/>
      <c r="AJ24" s="663"/>
      <c r="AK24" s="663"/>
      <c r="AL24" s="664" t="s">
        <v>227</v>
      </c>
      <c r="AM24" s="665"/>
      <c r="AN24" s="665"/>
      <c r="AO24" s="666"/>
      <c r="AP24" s="656" t="s">
        <v>289</v>
      </c>
      <c r="AQ24" s="675"/>
      <c r="AR24" s="675"/>
      <c r="AS24" s="675"/>
      <c r="AT24" s="675"/>
      <c r="AU24" s="675"/>
      <c r="AV24" s="675"/>
      <c r="AW24" s="675"/>
      <c r="AX24" s="675"/>
      <c r="AY24" s="675"/>
      <c r="AZ24" s="675"/>
      <c r="BA24" s="675"/>
      <c r="BB24" s="675"/>
      <c r="BC24" s="675"/>
      <c r="BD24" s="675"/>
      <c r="BE24" s="675"/>
      <c r="BF24" s="676"/>
      <c r="BG24" s="659" t="s">
        <v>227</v>
      </c>
      <c r="BH24" s="660"/>
      <c r="BI24" s="660"/>
      <c r="BJ24" s="660"/>
      <c r="BK24" s="660"/>
      <c r="BL24" s="660"/>
      <c r="BM24" s="660"/>
      <c r="BN24" s="661"/>
      <c r="BO24" s="662" t="s">
        <v>227</v>
      </c>
      <c r="BP24" s="662"/>
      <c r="BQ24" s="662"/>
      <c r="BR24" s="662"/>
      <c r="BS24" s="663" t="s">
        <v>227</v>
      </c>
      <c r="BT24" s="663"/>
      <c r="BU24" s="663"/>
      <c r="BV24" s="663"/>
      <c r="BW24" s="663"/>
      <c r="BX24" s="663"/>
      <c r="BY24" s="663"/>
      <c r="BZ24" s="663"/>
      <c r="CA24" s="663"/>
      <c r="CB24" s="667"/>
      <c r="CD24" s="645" t="s">
        <v>290</v>
      </c>
      <c r="CE24" s="646"/>
      <c r="CF24" s="646"/>
      <c r="CG24" s="646"/>
      <c r="CH24" s="646"/>
      <c r="CI24" s="646"/>
      <c r="CJ24" s="646"/>
      <c r="CK24" s="646"/>
      <c r="CL24" s="646"/>
      <c r="CM24" s="646"/>
      <c r="CN24" s="646"/>
      <c r="CO24" s="646"/>
      <c r="CP24" s="646"/>
      <c r="CQ24" s="647"/>
      <c r="CR24" s="648">
        <v>2618959</v>
      </c>
      <c r="CS24" s="649"/>
      <c r="CT24" s="649"/>
      <c r="CU24" s="649"/>
      <c r="CV24" s="649"/>
      <c r="CW24" s="649"/>
      <c r="CX24" s="649"/>
      <c r="CY24" s="650"/>
      <c r="CZ24" s="653">
        <v>27.8</v>
      </c>
      <c r="DA24" s="654"/>
      <c r="DB24" s="654"/>
      <c r="DC24" s="670"/>
      <c r="DD24" s="693">
        <v>2108003</v>
      </c>
      <c r="DE24" s="649"/>
      <c r="DF24" s="649"/>
      <c r="DG24" s="649"/>
      <c r="DH24" s="649"/>
      <c r="DI24" s="649"/>
      <c r="DJ24" s="649"/>
      <c r="DK24" s="650"/>
      <c r="DL24" s="693">
        <v>1738790</v>
      </c>
      <c r="DM24" s="649"/>
      <c r="DN24" s="649"/>
      <c r="DO24" s="649"/>
      <c r="DP24" s="649"/>
      <c r="DQ24" s="649"/>
      <c r="DR24" s="649"/>
      <c r="DS24" s="649"/>
      <c r="DT24" s="649"/>
      <c r="DU24" s="649"/>
      <c r="DV24" s="650"/>
      <c r="DW24" s="653">
        <v>40.4</v>
      </c>
      <c r="DX24" s="654"/>
      <c r="DY24" s="654"/>
      <c r="DZ24" s="654"/>
      <c r="EA24" s="654"/>
      <c r="EB24" s="654"/>
      <c r="EC24" s="655"/>
    </row>
    <row r="25" spans="2:133" ht="11.25" customHeight="1" x14ac:dyDescent="0.2">
      <c r="B25" s="656" t="s">
        <v>291</v>
      </c>
      <c r="C25" s="657"/>
      <c r="D25" s="657"/>
      <c r="E25" s="657"/>
      <c r="F25" s="657"/>
      <c r="G25" s="657"/>
      <c r="H25" s="657"/>
      <c r="I25" s="657"/>
      <c r="J25" s="657"/>
      <c r="K25" s="657"/>
      <c r="L25" s="657"/>
      <c r="M25" s="657"/>
      <c r="N25" s="657"/>
      <c r="O25" s="657"/>
      <c r="P25" s="657"/>
      <c r="Q25" s="658"/>
      <c r="R25" s="659">
        <v>4698732</v>
      </c>
      <c r="S25" s="660"/>
      <c r="T25" s="660"/>
      <c r="U25" s="660"/>
      <c r="V25" s="660"/>
      <c r="W25" s="660"/>
      <c r="X25" s="660"/>
      <c r="Y25" s="661"/>
      <c r="Z25" s="662">
        <v>45.5</v>
      </c>
      <c r="AA25" s="662"/>
      <c r="AB25" s="662"/>
      <c r="AC25" s="662"/>
      <c r="AD25" s="663">
        <v>4255026</v>
      </c>
      <c r="AE25" s="663"/>
      <c r="AF25" s="663"/>
      <c r="AG25" s="663"/>
      <c r="AH25" s="663"/>
      <c r="AI25" s="663"/>
      <c r="AJ25" s="663"/>
      <c r="AK25" s="663"/>
      <c r="AL25" s="664">
        <v>99.6</v>
      </c>
      <c r="AM25" s="665"/>
      <c r="AN25" s="665"/>
      <c r="AO25" s="666"/>
      <c r="AP25" s="656" t="s">
        <v>292</v>
      </c>
      <c r="AQ25" s="675"/>
      <c r="AR25" s="675"/>
      <c r="AS25" s="675"/>
      <c r="AT25" s="675"/>
      <c r="AU25" s="675"/>
      <c r="AV25" s="675"/>
      <c r="AW25" s="675"/>
      <c r="AX25" s="675"/>
      <c r="AY25" s="675"/>
      <c r="AZ25" s="675"/>
      <c r="BA25" s="675"/>
      <c r="BB25" s="675"/>
      <c r="BC25" s="675"/>
      <c r="BD25" s="675"/>
      <c r="BE25" s="675"/>
      <c r="BF25" s="676"/>
      <c r="BG25" s="659" t="s">
        <v>227</v>
      </c>
      <c r="BH25" s="660"/>
      <c r="BI25" s="660"/>
      <c r="BJ25" s="660"/>
      <c r="BK25" s="660"/>
      <c r="BL25" s="660"/>
      <c r="BM25" s="660"/>
      <c r="BN25" s="661"/>
      <c r="BO25" s="662" t="s">
        <v>136</v>
      </c>
      <c r="BP25" s="662"/>
      <c r="BQ25" s="662"/>
      <c r="BR25" s="662"/>
      <c r="BS25" s="663" t="s">
        <v>227</v>
      </c>
      <c r="BT25" s="663"/>
      <c r="BU25" s="663"/>
      <c r="BV25" s="663"/>
      <c r="BW25" s="663"/>
      <c r="BX25" s="663"/>
      <c r="BY25" s="663"/>
      <c r="BZ25" s="663"/>
      <c r="CA25" s="663"/>
      <c r="CB25" s="667"/>
      <c r="CD25" s="656" t="s">
        <v>293</v>
      </c>
      <c r="CE25" s="657"/>
      <c r="CF25" s="657"/>
      <c r="CG25" s="657"/>
      <c r="CH25" s="657"/>
      <c r="CI25" s="657"/>
      <c r="CJ25" s="657"/>
      <c r="CK25" s="657"/>
      <c r="CL25" s="657"/>
      <c r="CM25" s="657"/>
      <c r="CN25" s="657"/>
      <c r="CO25" s="657"/>
      <c r="CP25" s="657"/>
      <c r="CQ25" s="658"/>
      <c r="CR25" s="659">
        <v>962691</v>
      </c>
      <c r="CS25" s="689"/>
      <c r="CT25" s="689"/>
      <c r="CU25" s="689"/>
      <c r="CV25" s="689"/>
      <c r="CW25" s="689"/>
      <c r="CX25" s="689"/>
      <c r="CY25" s="690"/>
      <c r="CZ25" s="664">
        <v>10.199999999999999</v>
      </c>
      <c r="DA25" s="691"/>
      <c r="DB25" s="691"/>
      <c r="DC25" s="694"/>
      <c r="DD25" s="668">
        <v>860190</v>
      </c>
      <c r="DE25" s="689"/>
      <c r="DF25" s="689"/>
      <c r="DG25" s="689"/>
      <c r="DH25" s="689"/>
      <c r="DI25" s="689"/>
      <c r="DJ25" s="689"/>
      <c r="DK25" s="690"/>
      <c r="DL25" s="668">
        <v>846537</v>
      </c>
      <c r="DM25" s="689"/>
      <c r="DN25" s="689"/>
      <c r="DO25" s="689"/>
      <c r="DP25" s="689"/>
      <c r="DQ25" s="689"/>
      <c r="DR25" s="689"/>
      <c r="DS25" s="689"/>
      <c r="DT25" s="689"/>
      <c r="DU25" s="689"/>
      <c r="DV25" s="690"/>
      <c r="DW25" s="664">
        <v>19.7</v>
      </c>
      <c r="DX25" s="691"/>
      <c r="DY25" s="691"/>
      <c r="DZ25" s="691"/>
      <c r="EA25" s="691"/>
      <c r="EB25" s="691"/>
      <c r="EC25" s="692"/>
    </row>
    <row r="26" spans="2:133" ht="11.25" customHeight="1" x14ac:dyDescent="0.2">
      <c r="B26" s="656" t="s">
        <v>294</v>
      </c>
      <c r="C26" s="657"/>
      <c r="D26" s="657"/>
      <c r="E26" s="657"/>
      <c r="F26" s="657"/>
      <c r="G26" s="657"/>
      <c r="H26" s="657"/>
      <c r="I26" s="657"/>
      <c r="J26" s="657"/>
      <c r="K26" s="657"/>
      <c r="L26" s="657"/>
      <c r="M26" s="657"/>
      <c r="N26" s="657"/>
      <c r="O26" s="657"/>
      <c r="P26" s="657"/>
      <c r="Q26" s="658"/>
      <c r="R26" s="659">
        <v>610</v>
      </c>
      <c r="S26" s="660"/>
      <c r="T26" s="660"/>
      <c r="U26" s="660"/>
      <c r="V26" s="660"/>
      <c r="W26" s="660"/>
      <c r="X26" s="660"/>
      <c r="Y26" s="661"/>
      <c r="Z26" s="662">
        <v>0</v>
      </c>
      <c r="AA26" s="662"/>
      <c r="AB26" s="662"/>
      <c r="AC26" s="662"/>
      <c r="AD26" s="663">
        <v>610</v>
      </c>
      <c r="AE26" s="663"/>
      <c r="AF26" s="663"/>
      <c r="AG26" s="663"/>
      <c r="AH26" s="663"/>
      <c r="AI26" s="663"/>
      <c r="AJ26" s="663"/>
      <c r="AK26" s="663"/>
      <c r="AL26" s="664">
        <v>0</v>
      </c>
      <c r="AM26" s="665"/>
      <c r="AN26" s="665"/>
      <c r="AO26" s="666"/>
      <c r="AP26" s="656" t="s">
        <v>295</v>
      </c>
      <c r="AQ26" s="675"/>
      <c r="AR26" s="675"/>
      <c r="AS26" s="675"/>
      <c r="AT26" s="675"/>
      <c r="AU26" s="675"/>
      <c r="AV26" s="675"/>
      <c r="AW26" s="675"/>
      <c r="AX26" s="675"/>
      <c r="AY26" s="675"/>
      <c r="AZ26" s="675"/>
      <c r="BA26" s="675"/>
      <c r="BB26" s="675"/>
      <c r="BC26" s="675"/>
      <c r="BD26" s="675"/>
      <c r="BE26" s="675"/>
      <c r="BF26" s="676"/>
      <c r="BG26" s="659" t="s">
        <v>136</v>
      </c>
      <c r="BH26" s="660"/>
      <c r="BI26" s="660"/>
      <c r="BJ26" s="660"/>
      <c r="BK26" s="660"/>
      <c r="BL26" s="660"/>
      <c r="BM26" s="660"/>
      <c r="BN26" s="661"/>
      <c r="BO26" s="662" t="s">
        <v>227</v>
      </c>
      <c r="BP26" s="662"/>
      <c r="BQ26" s="662"/>
      <c r="BR26" s="662"/>
      <c r="BS26" s="663" t="s">
        <v>227</v>
      </c>
      <c r="BT26" s="663"/>
      <c r="BU26" s="663"/>
      <c r="BV26" s="663"/>
      <c r="BW26" s="663"/>
      <c r="BX26" s="663"/>
      <c r="BY26" s="663"/>
      <c r="BZ26" s="663"/>
      <c r="CA26" s="663"/>
      <c r="CB26" s="667"/>
      <c r="CD26" s="656" t="s">
        <v>296</v>
      </c>
      <c r="CE26" s="657"/>
      <c r="CF26" s="657"/>
      <c r="CG26" s="657"/>
      <c r="CH26" s="657"/>
      <c r="CI26" s="657"/>
      <c r="CJ26" s="657"/>
      <c r="CK26" s="657"/>
      <c r="CL26" s="657"/>
      <c r="CM26" s="657"/>
      <c r="CN26" s="657"/>
      <c r="CO26" s="657"/>
      <c r="CP26" s="657"/>
      <c r="CQ26" s="658"/>
      <c r="CR26" s="659">
        <v>660249</v>
      </c>
      <c r="CS26" s="660"/>
      <c r="CT26" s="660"/>
      <c r="CU26" s="660"/>
      <c r="CV26" s="660"/>
      <c r="CW26" s="660"/>
      <c r="CX26" s="660"/>
      <c r="CY26" s="661"/>
      <c r="CZ26" s="664">
        <v>7</v>
      </c>
      <c r="DA26" s="691"/>
      <c r="DB26" s="691"/>
      <c r="DC26" s="694"/>
      <c r="DD26" s="668">
        <v>613408</v>
      </c>
      <c r="DE26" s="660"/>
      <c r="DF26" s="660"/>
      <c r="DG26" s="660"/>
      <c r="DH26" s="660"/>
      <c r="DI26" s="660"/>
      <c r="DJ26" s="660"/>
      <c r="DK26" s="661"/>
      <c r="DL26" s="668" t="s">
        <v>227</v>
      </c>
      <c r="DM26" s="660"/>
      <c r="DN26" s="660"/>
      <c r="DO26" s="660"/>
      <c r="DP26" s="660"/>
      <c r="DQ26" s="660"/>
      <c r="DR26" s="660"/>
      <c r="DS26" s="660"/>
      <c r="DT26" s="660"/>
      <c r="DU26" s="660"/>
      <c r="DV26" s="661"/>
      <c r="DW26" s="664" t="s">
        <v>227</v>
      </c>
      <c r="DX26" s="691"/>
      <c r="DY26" s="691"/>
      <c r="DZ26" s="691"/>
      <c r="EA26" s="691"/>
      <c r="EB26" s="691"/>
      <c r="EC26" s="692"/>
    </row>
    <row r="27" spans="2:133" ht="11.25" customHeight="1" x14ac:dyDescent="0.2">
      <c r="B27" s="656" t="s">
        <v>297</v>
      </c>
      <c r="C27" s="657"/>
      <c r="D27" s="657"/>
      <c r="E27" s="657"/>
      <c r="F27" s="657"/>
      <c r="G27" s="657"/>
      <c r="H27" s="657"/>
      <c r="I27" s="657"/>
      <c r="J27" s="657"/>
      <c r="K27" s="657"/>
      <c r="L27" s="657"/>
      <c r="M27" s="657"/>
      <c r="N27" s="657"/>
      <c r="O27" s="657"/>
      <c r="P27" s="657"/>
      <c r="Q27" s="658"/>
      <c r="R27" s="659">
        <v>47017</v>
      </c>
      <c r="S27" s="660"/>
      <c r="T27" s="660"/>
      <c r="U27" s="660"/>
      <c r="V27" s="660"/>
      <c r="W27" s="660"/>
      <c r="X27" s="660"/>
      <c r="Y27" s="661"/>
      <c r="Z27" s="662">
        <v>0.5</v>
      </c>
      <c r="AA27" s="662"/>
      <c r="AB27" s="662"/>
      <c r="AC27" s="662"/>
      <c r="AD27" s="663">
        <v>20</v>
      </c>
      <c r="AE27" s="663"/>
      <c r="AF27" s="663"/>
      <c r="AG27" s="663"/>
      <c r="AH27" s="663"/>
      <c r="AI27" s="663"/>
      <c r="AJ27" s="663"/>
      <c r="AK27" s="663"/>
      <c r="AL27" s="664">
        <v>0</v>
      </c>
      <c r="AM27" s="665"/>
      <c r="AN27" s="665"/>
      <c r="AO27" s="666"/>
      <c r="AP27" s="656" t="s">
        <v>298</v>
      </c>
      <c r="AQ27" s="657"/>
      <c r="AR27" s="657"/>
      <c r="AS27" s="657"/>
      <c r="AT27" s="657"/>
      <c r="AU27" s="657"/>
      <c r="AV27" s="657"/>
      <c r="AW27" s="657"/>
      <c r="AX27" s="657"/>
      <c r="AY27" s="657"/>
      <c r="AZ27" s="657"/>
      <c r="BA27" s="657"/>
      <c r="BB27" s="657"/>
      <c r="BC27" s="657"/>
      <c r="BD27" s="657"/>
      <c r="BE27" s="657"/>
      <c r="BF27" s="658"/>
      <c r="BG27" s="659">
        <v>581040</v>
      </c>
      <c r="BH27" s="660"/>
      <c r="BI27" s="660"/>
      <c r="BJ27" s="660"/>
      <c r="BK27" s="660"/>
      <c r="BL27" s="660"/>
      <c r="BM27" s="660"/>
      <c r="BN27" s="661"/>
      <c r="BO27" s="662">
        <v>100</v>
      </c>
      <c r="BP27" s="662"/>
      <c r="BQ27" s="662"/>
      <c r="BR27" s="662"/>
      <c r="BS27" s="663" t="s">
        <v>136</v>
      </c>
      <c r="BT27" s="663"/>
      <c r="BU27" s="663"/>
      <c r="BV27" s="663"/>
      <c r="BW27" s="663"/>
      <c r="BX27" s="663"/>
      <c r="BY27" s="663"/>
      <c r="BZ27" s="663"/>
      <c r="CA27" s="663"/>
      <c r="CB27" s="667"/>
      <c r="CD27" s="656" t="s">
        <v>299</v>
      </c>
      <c r="CE27" s="657"/>
      <c r="CF27" s="657"/>
      <c r="CG27" s="657"/>
      <c r="CH27" s="657"/>
      <c r="CI27" s="657"/>
      <c r="CJ27" s="657"/>
      <c r="CK27" s="657"/>
      <c r="CL27" s="657"/>
      <c r="CM27" s="657"/>
      <c r="CN27" s="657"/>
      <c r="CO27" s="657"/>
      <c r="CP27" s="657"/>
      <c r="CQ27" s="658"/>
      <c r="CR27" s="659">
        <v>600057</v>
      </c>
      <c r="CS27" s="689"/>
      <c r="CT27" s="689"/>
      <c r="CU27" s="689"/>
      <c r="CV27" s="689"/>
      <c r="CW27" s="689"/>
      <c r="CX27" s="689"/>
      <c r="CY27" s="690"/>
      <c r="CZ27" s="664">
        <v>6.4</v>
      </c>
      <c r="DA27" s="691"/>
      <c r="DB27" s="691"/>
      <c r="DC27" s="694"/>
      <c r="DD27" s="668">
        <v>191602</v>
      </c>
      <c r="DE27" s="689"/>
      <c r="DF27" s="689"/>
      <c r="DG27" s="689"/>
      <c r="DH27" s="689"/>
      <c r="DI27" s="689"/>
      <c r="DJ27" s="689"/>
      <c r="DK27" s="690"/>
      <c r="DL27" s="668">
        <v>182488</v>
      </c>
      <c r="DM27" s="689"/>
      <c r="DN27" s="689"/>
      <c r="DO27" s="689"/>
      <c r="DP27" s="689"/>
      <c r="DQ27" s="689"/>
      <c r="DR27" s="689"/>
      <c r="DS27" s="689"/>
      <c r="DT27" s="689"/>
      <c r="DU27" s="689"/>
      <c r="DV27" s="690"/>
      <c r="DW27" s="664">
        <v>4.2</v>
      </c>
      <c r="DX27" s="691"/>
      <c r="DY27" s="691"/>
      <c r="DZ27" s="691"/>
      <c r="EA27" s="691"/>
      <c r="EB27" s="691"/>
      <c r="EC27" s="692"/>
    </row>
    <row r="28" spans="2:133" ht="11.25" customHeight="1" x14ac:dyDescent="0.2">
      <c r="B28" s="656" t="s">
        <v>300</v>
      </c>
      <c r="C28" s="657"/>
      <c r="D28" s="657"/>
      <c r="E28" s="657"/>
      <c r="F28" s="657"/>
      <c r="G28" s="657"/>
      <c r="H28" s="657"/>
      <c r="I28" s="657"/>
      <c r="J28" s="657"/>
      <c r="K28" s="657"/>
      <c r="L28" s="657"/>
      <c r="M28" s="657"/>
      <c r="N28" s="657"/>
      <c r="O28" s="657"/>
      <c r="P28" s="657"/>
      <c r="Q28" s="658"/>
      <c r="R28" s="659">
        <v>53690</v>
      </c>
      <c r="S28" s="660"/>
      <c r="T28" s="660"/>
      <c r="U28" s="660"/>
      <c r="V28" s="660"/>
      <c r="W28" s="660"/>
      <c r="X28" s="660"/>
      <c r="Y28" s="661"/>
      <c r="Z28" s="662">
        <v>0.5</v>
      </c>
      <c r="AA28" s="662"/>
      <c r="AB28" s="662"/>
      <c r="AC28" s="662"/>
      <c r="AD28" s="663">
        <v>2446</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301</v>
      </c>
      <c r="CE28" s="657"/>
      <c r="CF28" s="657"/>
      <c r="CG28" s="657"/>
      <c r="CH28" s="657"/>
      <c r="CI28" s="657"/>
      <c r="CJ28" s="657"/>
      <c r="CK28" s="657"/>
      <c r="CL28" s="657"/>
      <c r="CM28" s="657"/>
      <c r="CN28" s="657"/>
      <c r="CO28" s="657"/>
      <c r="CP28" s="657"/>
      <c r="CQ28" s="658"/>
      <c r="CR28" s="659">
        <v>1056211</v>
      </c>
      <c r="CS28" s="660"/>
      <c r="CT28" s="660"/>
      <c r="CU28" s="660"/>
      <c r="CV28" s="660"/>
      <c r="CW28" s="660"/>
      <c r="CX28" s="660"/>
      <c r="CY28" s="661"/>
      <c r="CZ28" s="664">
        <v>11.2</v>
      </c>
      <c r="DA28" s="691"/>
      <c r="DB28" s="691"/>
      <c r="DC28" s="694"/>
      <c r="DD28" s="668">
        <v>1056211</v>
      </c>
      <c r="DE28" s="660"/>
      <c r="DF28" s="660"/>
      <c r="DG28" s="660"/>
      <c r="DH28" s="660"/>
      <c r="DI28" s="660"/>
      <c r="DJ28" s="660"/>
      <c r="DK28" s="661"/>
      <c r="DL28" s="668">
        <v>709765</v>
      </c>
      <c r="DM28" s="660"/>
      <c r="DN28" s="660"/>
      <c r="DO28" s="660"/>
      <c r="DP28" s="660"/>
      <c r="DQ28" s="660"/>
      <c r="DR28" s="660"/>
      <c r="DS28" s="660"/>
      <c r="DT28" s="660"/>
      <c r="DU28" s="660"/>
      <c r="DV28" s="661"/>
      <c r="DW28" s="664">
        <v>16.5</v>
      </c>
      <c r="DX28" s="691"/>
      <c r="DY28" s="691"/>
      <c r="DZ28" s="691"/>
      <c r="EA28" s="691"/>
      <c r="EB28" s="691"/>
      <c r="EC28" s="692"/>
    </row>
    <row r="29" spans="2:133" ht="11.25" customHeight="1" x14ac:dyDescent="0.2">
      <c r="B29" s="656" t="s">
        <v>302</v>
      </c>
      <c r="C29" s="657"/>
      <c r="D29" s="657"/>
      <c r="E29" s="657"/>
      <c r="F29" s="657"/>
      <c r="G29" s="657"/>
      <c r="H29" s="657"/>
      <c r="I29" s="657"/>
      <c r="J29" s="657"/>
      <c r="K29" s="657"/>
      <c r="L29" s="657"/>
      <c r="M29" s="657"/>
      <c r="N29" s="657"/>
      <c r="O29" s="657"/>
      <c r="P29" s="657"/>
      <c r="Q29" s="658"/>
      <c r="R29" s="659">
        <v>5925</v>
      </c>
      <c r="S29" s="660"/>
      <c r="T29" s="660"/>
      <c r="U29" s="660"/>
      <c r="V29" s="660"/>
      <c r="W29" s="660"/>
      <c r="X29" s="660"/>
      <c r="Y29" s="661"/>
      <c r="Z29" s="662">
        <v>0.1</v>
      </c>
      <c r="AA29" s="662"/>
      <c r="AB29" s="662"/>
      <c r="AC29" s="662"/>
      <c r="AD29" s="663" t="s">
        <v>227</v>
      </c>
      <c r="AE29" s="663"/>
      <c r="AF29" s="663"/>
      <c r="AG29" s="663"/>
      <c r="AH29" s="663"/>
      <c r="AI29" s="663"/>
      <c r="AJ29" s="663"/>
      <c r="AK29" s="663"/>
      <c r="AL29" s="664" t="s">
        <v>136</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303</v>
      </c>
      <c r="CE29" s="698"/>
      <c r="CF29" s="656" t="s">
        <v>304</v>
      </c>
      <c r="CG29" s="657"/>
      <c r="CH29" s="657"/>
      <c r="CI29" s="657"/>
      <c r="CJ29" s="657"/>
      <c r="CK29" s="657"/>
      <c r="CL29" s="657"/>
      <c r="CM29" s="657"/>
      <c r="CN29" s="657"/>
      <c r="CO29" s="657"/>
      <c r="CP29" s="657"/>
      <c r="CQ29" s="658"/>
      <c r="CR29" s="659">
        <v>1056156</v>
      </c>
      <c r="CS29" s="689"/>
      <c r="CT29" s="689"/>
      <c r="CU29" s="689"/>
      <c r="CV29" s="689"/>
      <c r="CW29" s="689"/>
      <c r="CX29" s="689"/>
      <c r="CY29" s="690"/>
      <c r="CZ29" s="664">
        <v>11.2</v>
      </c>
      <c r="DA29" s="691"/>
      <c r="DB29" s="691"/>
      <c r="DC29" s="694"/>
      <c r="DD29" s="668">
        <v>1056156</v>
      </c>
      <c r="DE29" s="689"/>
      <c r="DF29" s="689"/>
      <c r="DG29" s="689"/>
      <c r="DH29" s="689"/>
      <c r="DI29" s="689"/>
      <c r="DJ29" s="689"/>
      <c r="DK29" s="690"/>
      <c r="DL29" s="668">
        <v>709710</v>
      </c>
      <c r="DM29" s="689"/>
      <c r="DN29" s="689"/>
      <c r="DO29" s="689"/>
      <c r="DP29" s="689"/>
      <c r="DQ29" s="689"/>
      <c r="DR29" s="689"/>
      <c r="DS29" s="689"/>
      <c r="DT29" s="689"/>
      <c r="DU29" s="689"/>
      <c r="DV29" s="690"/>
      <c r="DW29" s="664">
        <v>16.5</v>
      </c>
      <c r="DX29" s="691"/>
      <c r="DY29" s="691"/>
      <c r="DZ29" s="691"/>
      <c r="EA29" s="691"/>
      <c r="EB29" s="691"/>
      <c r="EC29" s="692"/>
    </row>
    <row r="30" spans="2:133" ht="11.25" customHeight="1" x14ac:dyDescent="0.2">
      <c r="B30" s="656" t="s">
        <v>305</v>
      </c>
      <c r="C30" s="657"/>
      <c r="D30" s="657"/>
      <c r="E30" s="657"/>
      <c r="F30" s="657"/>
      <c r="G30" s="657"/>
      <c r="H30" s="657"/>
      <c r="I30" s="657"/>
      <c r="J30" s="657"/>
      <c r="K30" s="657"/>
      <c r="L30" s="657"/>
      <c r="M30" s="657"/>
      <c r="N30" s="657"/>
      <c r="O30" s="657"/>
      <c r="P30" s="657"/>
      <c r="Q30" s="658"/>
      <c r="R30" s="659">
        <v>801391</v>
      </c>
      <c r="S30" s="660"/>
      <c r="T30" s="660"/>
      <c r="U30" s="660"/>
      <c r="V30" s="660"/>
      <c r="W30" s="660"/>
      <c r="X30" s="660"/>
      <c r="Y30" s="661"/>
      <c r="Z30" s="662">
        <v>7.8</v>
      </c>
      <c r="AA30" s="662"/>
      <c r="AB30" s="662"/>
      <c r="AC30" s="662"/>
      <c r="AD30" s="663" t="s">
        <v>227</v>
      </c>
      <c r="AE30" s="663"/>
      <c r="AF30" s="663"/>
      <c r="AG30" s="663"/>
      <c r="AH30" s="663"/>
      <c r="AI30" s="663"/>
      <c r="AJ30" s="663"/>
      <c r="AK30" s="663"/>
      <c r="AL30" s="664" t="s">
        <v>227</v>
      </c>
      <c r="AM30" s="665"/>
      <c r="AN30" s="665"/>
      <c r="AO30" s="666"/>
      <c r="AP30" s="641" t="s">
        <v>221</v>
      </c>
      <c r="AQ30" s="642"/>
      <c r="AR30" s="642"/>
      <c r="AS30" s="642"/>
      <c r="AT30" s="642"/>
      <c r="AU30" s="642"/>
      <c r="AV30" s="642"/>
      <c r="AW30" s="642"/>
      <c r="AX30" s="642"/>
      <c r="AY30" s="642"/>
      <c r="AZ30" s="642"/>
      <c r="BA30" s="642"/>
      <c r="BB30" s="642"/>
      <c r="BC30" s="642"/>
      <c r="BD30" s="642"/>
      <c r="BE30" s="642"/>
      <c r="BF30" s="643"/>
      <c r="BG30" s="641" t="s">
        <v>306</v>
      </c>
      <c r="BH30" s="695"/>
      <c r="BI30" s="695"/>
      <c r="BJ30" s="695"/>
      <c r="BK30" s="695"/>
      <c r="BL30" s="695"/>
      <c r="BM30" s="695"/>
      <c r="BN30" s="695"/>
      <c r="BO30" s="695"/>
      <c r="BP30" s="695"/>
      <c r="BQ30" s="696"/>
      <c r="BR30" s="641" t="s">
        <v>307</v>
      </c>
      <c r="BS30" s="695"/>
      <c r="BT30" s="695"/>
      <c r="BU30" s="695"/>
      <c r="BV30" s="695"/>
      <c r="BW30" s="695"/>
      <c r="BX30" s="695"/>
      <c r="BY30" s="695"/>
      <c r="BZ30" s="695"/>
      <c r="CA30" s="695"/>
      <c r="CB30" s="696"/>
      <c r="CD30" s="699"/>
      <c r="CE30" s="700"/>
      <c r="CF30" s="656" t="s">
        <v>308</v>
      </c>
      <c r="CG30" s="657"/>
      <c r="CH30" s="657"/>
      <c r="CI30" s="657"/>
      <c r="CJ30" s="657"/>
      <c r="CK30" s="657"/>
      <c r="CL30" s="657"/>
      <c r="CM30" s="657"/>
      <c r="CN30" s="657"/>
      <c r="CO30" s="657"/>
      <c r="CP30" s="657"/>
      <c r="CQ30" s="658"/>
      <c r="CR30" s="659">
        <v>1036226</v>
      </c>
      <c r="CS30" s="660"/>
      <c r="CT30" s="660"/>
      <c r="CU30" s="660"/>
      <c r="CV30" s="660"/>
      <c r="CW30" s="660"/>
      <c r="CX30" s="660"/>
      <c r="CY30" s="661"/>
      <c r="CZ30" s="664">
        <v>11</v>
      </c>
      <c r="DA30" s="691"/>
      <c r="DB30" s="691"/>
      <c r="DC30" s="694"/>
      <c r="DD30" s="668">
        <v>1036226</v>
      </c>
      <c r="DE30" s="660"/>
      <c r="DF30" s="660"/>
      <c r="DG30" s="660"/>
      <c r="DH30" s="660"/>
      <c r="DI30" s="660"/>
      <c r="DJ30" s="660"/>
      <c r="DK30" s="661"/>
      <c r="DL30" s="668">
        <v>689780</v>
      </c>
      <c r="DM30" s="660"/>
      <c r="DN30" s="660"/>
      <c r="DO30" s="660"/>
      <c r="DP30" s="660"/>
      <c r="DQ30" s="660"/>
      <c r="DR30" s="660"/>
      <c r="DS30" s="660"/>
      <c r="DT30" s="660"/>
      <c r="DU30" s="660"/>
      <c r="DV30" s="661"/>
      <c r="DW30" s="664">
        <v>16</v>
      </c>
      <c r="DX30" s="691"/>
      <c r="DY30" s="691"/>
      <c r="DZ30" s="691"/>
      <c r="EA30" s="691"/>
      <c r="EB30" s="691"/>
      <c r="EC30" s="692"/>
    </row>
    <row r="31" spans="2:133" ht="11.25" customHeight="1" x14ac:dyDescent="0.2">
      <c r="B31" s="672" t="s">
        <v>309</v>
      </c>
      <c r="C31" s="673"/>
      <c r="D31" s="673"/>
      <c r="E31" s="673"/>
      <c r="F31" s="673"/>
      <c r="G31" s="673"/>
      <c r="H31" s="673"/>
      <c r="I31" s="673"/>
      <c r="J31" s="673"/>
      <c r="K31" s="673"/>
      <c r="L31" s="673"/>
      <c r="M31" s="673"/>
      <c r="N31" s="673"/>
      <c r="O31" s="673"/>
      <c r="P31" s="673"/>
      <c r="Q31" s="674"/>
      <c r="R31" s="659" t="s">
        <v>136</v>
      </c>
      <c r="S31" s="660"/>
      <c r="T31" s="660"/>
      <c r="U31" s="660"/>
      <c r="V31" s="660"/>
      <c r="W31" s="660"/>
      <c r="X31" s="660"/>
      <c r="Y31" s="661"/>
      <c r="Z31" s="662" t="s">
        <v>136</v>
      </c>
      <c r="AA31" s="662"/>
      <c r="AB31" s="662"/>
      <c r="AC31" s="662"/>
      <c r="AD31" s="663" t="s">
        <v>136</v>
      </c>
      <c r="AE31" s="663"/>
      <c r="AF31" s="663"/>
      <c r="AG31" s="663"/>
      <c r="AH31" s="663"/>
      <c r="AI31" s="663"/>
      <c r="AJ31" s="663"/>
      <c r="AK31" s="663"/>
      <c r="AL31" s="664" t="s">
        <v>136</v>
      </c>
      <c r="AM31" s="665"/>
      <c r="AN31" s="665"/>
      <c r="AO31" s="666"/>
      <c r="AP31" s="707" t="s">
        <v>310</v>
      </c>
      <c r="AQ31" s="708"/>
      <c r="AR31" s="708"/>
      <c r="AS31" s="708"/>
      <c r="AT31" s="713" t="s">
        <v>311</v>
      </c>
      <c r="AU31" s="214"/>
      <c r="AV31" s="214"/>
      <c r="AW31" s="214"/>
      <c r="AX31" s="645" t="s">
        <v>186</v>
      </c>
      <c r="AY31" s="646"/>
      <c r="AZ31" s="646"/>
      <c r="BA31" s="646"/>
      <c r="BB31" s="646"/>
      <c r="BC31" s="646"/>
      <c r="BD31" s="646"/>
      <c r="BE31" s="646"/>
      <c r="BF31" s="647"/>
      <c r="BG31" s="706">
        <v>99.1</v>
      </c>
      <c r="BH31" s="703"/>
      <c r="BI31" s="703"/>
      <c r="BJ31" s="703"/>
      <c r="BK31" s="703"/>
      <c r="BL31" s="703"/>
      <c r="BM31" s="654">
        <v>95</v>
      </c>
      <c r="BN31" s="703"/>
      <c r="BO31" s="703"/>
      <c r="BP31" s="703"/>
      <c r="BQ31" s="704"/>
      <c r="BR31" s="706">
        <v>99.4</v>
      </c>
      <c r="BS31" s="703"/>
      <c r="BT31" s="703"/>
      <c r="BU31" s="703"/>
      <c r="BV31" s="703"/>
      <c r="BW31" s="703"/>
      <c r="BX31" s="654">
        <v>94.5</v>
      </c>
      <c r="BY31" s="703"/>
      <c r="BZ31" s="703"/>
      <c r="CA31" s="703"/>
      <c r="CB31" s="704"/>
      <c r="CD31" s="699"/>
      <c r="CE31" s="700"/>
      <c r="CF31" s="656" t="s">
        <v>312</v>
      </c>
      <c r="CG31" s="657"/>
      <c r="CH31" s="657"/>
      <c r="CI31" s="657"/>
      <c r="CJ31" s="657"/>
      <c r="CK31" s="657"/>
      <c r="CL31" s="657"/>
      <c r="CM31" s="657"/>
      <c r="CN31" s="657"/>
      <c r="CO31" s="657"/>
      <c r="CP31" s="657"/>
      <c r="CQ31" s="658"/>
      <c r="CR31" s="659">
        <v>19930</v>
      </c>
      <c r="CS31" s="689"/>
      <c r="CT31" s="689"/>
      <c r="CU31" s="689"/>
      <c r="CV31" s="689"/>
      <c r="CW31" s="689"/>
      <c r="CX31" s="689"/>
      <c r="CY31" s="690"/>
      <c r="CZ31" s="664">
        <v>0.2</v>
      </c>
      <c r="DA31" s="691"/>
      <c r="DB31" s="691"/>
      <c r="DC31" s="694"/>
      <c r="DD31" s="668">
        <v>19930</v>
      </c>
      <c r="DE31" s="689"/>
      <c r="DF31" s="689"/>
      <c r="DG31" s="689"/>
      <c r="DH31" s="689"/>
      <c r="DI31" s="689"/>
      <c r="DJ31" s="689"/>
      <c r="DK31" s="690"/>
      <c r="DL31" s="668">
        <v>19930</v>
      </c>
      <c r="DM31" s="689"/>
      <c r="DN31" s="689"/>
      <c r="DO31" s="689"/>
      <c r="DP31" s="689"/>
      <c r="DQ31" s="689"/>
      <c r="DR31" s="689"/>
      <c r="DS31" s="689"/>
      <c r="DT31" s="689"/>
      <c r="DU31" s="689"/>
      <c r="DV31" s="690"/>
      <c r="DW31" s="664">
        <v>0.5</v>
      </c>
      <c r="DX31" s="691"/>
      <c r="DY31" s="691"/>
      <c r="DZ31" s="691"/>
      <c r="EA31" s="691"/>
      <c r="EB31" s="691"/>
      <c r="EC31" s="692"/>
    </row>
    <row r="32" spans="2:133" ht="11.25" customHeight="1" x14ac:dyDescent="0.2">
      <c r="B32" s="656" t="s">
        <v>313</v>
      </c>
      <c r="C32" s="657"/>
      <c r="D32" s="657"/>
      <c r="E32" s="657"/>
      <c r="F32" s="657"/>
      <c r="G32" s="657"/>
      <c r="H32" s="657"/>
      <c r="I32" s="657"/>
      <c r="J32" s="657"/>
      <c r="K32" s="657"/>
      <c r="L32" s="657"/>
      <c r="M32" s="657"/>
      <c r="N32" s="657"/>
      <c r="O32" s="657"/>
      <c r="P32" s="657"/>
      <c r="Q32" s="658"/>
      <c r="R32" s="659">
        <v>360199</v>
      </c>
      <c r="S32" s="660"/>
      <c r="T32" s="660"/>
      <c r="U32" s="660"/>
      <c r="V32" s="660"/>
      <c r="W32" s="660"/>
      <c r="X32" s="660"/>
      <c r="Y32" s="661"/>
      <c r="Z32" s="662">
        <v>3.5</v>
      </c>
      <c r="AA32" s="662"/>
      <c r="AB32" s="662"/>
      <c r="AC32" s="662"/>
      <c r="AD32" s="663" t="s">
        <v>136</v>
      </c>
      <c r="AE32" s="663"/>
      <c r="AF32" s="663"/>
      <c r="AG32" s="663"/>
      <c r="AH32" s="663"/>
      <c r="AI32" s="663"/>
      <c r="AJ32" s="663"/>
      <c r="AK32" s="663"/>
      <c r="AL32" s="664" t="s">
        <v>227</v>
      </c>
      <c r="AM32" s="665"/>
      <c r="AN32" s="665"/>
      <c r="AO32" s="666"/>
      <c r="AP32" s="709"/>
      <c r="AQ32" s="710"/>
      <c r="AR32" s="710"/>
      <c r="AS32" s="710"/>
      <c r="AT32" s="714"/>
      <c r="AU32" s="210" t="s">
        <v>314</v>
      </c>
      <c r="AX32" s="656" t="s">
        <v>315</v>
      </c>
      <c r="AY32" s="657"/>
      <c r="AZ32" s="657"/>
      <c r="BA32" s="657"/>
      <c r="BB32" s="657"/>
      <c r="BC32" s="657"/>
      <c r="BD32" s="657"/>
      <c r="BE32" s="657"/>
      <c r="BF32" s="658"/>
      <c r="BG32" s="716">
        <v>99</v>
      </c>
      <c r="BH32" s="689"/>
      <c r="BI32" s="689"/>
      <c r="BJ32" s="689"/>
      <c r="BK32" s="689"/>
      <c r="BL32" s="689"/>
      <c r="BM32" s="665">
        <v>96.2</v>
      </c>
      <c r="BN32" s="689"/>
      <c r="BO32" s="689"/>
      <c r="BP32" s="689"/>
      <c r="BQ32" s="705"/>
      <c r="BR32" s="716">
        <v>99.4</v>
      </c>
      <c r="BS32" s="689"/>
      <c r="BT32" s="689"/>
      <c r="BU32" s="689"/>
      <c r="BV32" s="689"/>
      <c r="BW32" s="689"/>
      <c r="BX32" s="665">
        <v>95</v>
      </c>
      <c r="BY32" s="689"/>
      <c r="BZ32" s="689"/>
      <c r="CA32" s="689"/>
      <c r="CB32" s="705"/>
      <c r="CD32" s="701"/>
      <c r="CE32" s="702"/>
      <c r="CF32" s="656" t="s">
        <v>316</v>
      </c>
      <c r="CG32" s="657"/>
      <c r="CH32" s="657"/>
      <c r="CI32" s="657"/>
      <c r="CJ32" s="657"/>
      <c r="CK32" s="657"/>
      <c r="CL32" s="657"/>
      <c r="CM32" s="657"/>
      <c r="CN32" s="657"/>
      <c r="CO32" s="657"/>
      <c r="CP32" s="657"/>
      <c r="CQ32" s="658"/>
      <c r="CR32" s="659">
        <v>55</v>
      </c>
      <c r="CS32" s="660"/>
      <c r="CT32" s="660"/>
      <c r="CU32" s="660"/>
      <c r="CV32" s="660"/>
      <c r="CW32" s="660"/>
      <c r="CX32" s="660"/>
      <c r="CY32" s="661"/>
      <c r="CZ32" s="664">
        <v>0</v>
      </c>
      <c r="DA32" s="691"/>
      <c r="DB32" s="691"/>
      <c r="DC32" s="694"/>
      <c r="DD32" s="668">
        <v>55</v>
      </c>
      <c r="DE32" s="660"/>
      <c r="DF32" s="660"/>
      <c r="DG32" s="660"/>
      <c r="DH32" s="660"/>
      <c r="DI32" s="660"/>
      <c r="DJ32" s="660"/>
      <c r="DK32" s="661"/>
      <c r="DL32" s="668">
        <v>55</v>
      </c>
      <c r="DM32" s="660"/>
      <c r="DN32" s="660"/>
      <c r="DO32" s="660"/>
      <c r="DP32" s="660"/>
      <c r="DQ32" s="660"/>
      <c r="DR32" s="660"/>
      <c r="DS32" s="660"/>
      <c r="DT32" s="660"/>
      <c r="DU32" s="660"/>
      <c r="DV32" s="661"/>
      <c r="DW32" s="664">
        <v>0</v>
      </c>
      <c r="DX32" s="691"/>
      <c r="DY32" s="691"/>
      <c r="DZ32" s="691"/>
      <c r="EA32" s="691"/>
      <c r="EB32" s="691"/>
      <c r="EC32" s="692"/>
    </row>
    <row r="33" spans="2:133" ht="11.25" customHeight="1" x14ac:dyDescent="0.2">
      <c r="B33" s="656" t="s">
        <v>317</v>
      </c>
      <c r="C33" s="657"/>
      <c r="D33" s="657"/>
      <c r="E33" s="657"/>
      <c r="F33" s="657"/>
      <c r="G33" s="657"/>
      <c r="H33" s="657"/>
      <c r="I33" s="657"/>
      <c r="J33" s="657"/>
      <c r="K33" s="657"/>
      <c r="L33" s="657"/>
      <c r="M33" s="657"/>
      <c r="N33" s="657"/>
      <c r="O33" s="657"/>
      <c r="P33" s="657"/>
      <c r="Q33" s="658"/>
      <c r="R33" s="659">
        <v>6404</v>
      </c>
      <c r="S33" s="660"/>
      <c r="T33" s="660"/>
      <c r="U33" s="660"/>
      <c r="V33" s="660"/>
      <c r="W33" s="660"/>
      <c r="X33" s="660"/>
      <c r="Y33" s="661"/>
      <c r="Z33" s="662">
        <v>0.1</v>
      </c>
      <c r="AA33" s="662"/>
      <c r="AB33" s="662"/>
      <c r="AC33" s="662"/>
      <c r="AD33" s="663">
        <v>4220</v>
      </c>
      <c r="AE33" s="663"/>
      <c r="AF33" s="663"/>
      <c r="AG33" s="663"/>
      <c r="AH33" s="663"/>
      <c r="AI33" s="663"/>
      <c r="AJ33" s="663"/>
      <c r="AK33" s="663"/>
      <c r="AL33" s="664">
        <v>0.1</v>
      </c>
      <c r="AM33" s="665"/>
      <c r="AN33" s="665"/>
      <c r="AO33" s="666"/>
      <c r="AP33" s="711"/>
      <c r="AQ33" s="712"/>
      <c r="AR33" s="712"/>
      <c r="AS33" s="712"/>
      <c r="AT33" s="715"/>
      <c r="AU33" s="215"/>
      <c r="AV33" s="215"/>
      <c r="AW33" s="215"/>
      <c r="AX33" s="680" t="s">
        <v>318</v>
      </c>
      <c r="AY33" s="681"/>
      <c r="AZ33" s="681"/>
      <c r="BA33" s="681"/>
      <c r="BB33" s="681"/>
      <c r="BC33" s="681"/>
      <c r="BD33" s="681"/>
      <c r="BE33" s="681"/>
      <c r="BF33" s="682"/>
      <c r="BG33" s="717">
        <v>99</v>
      </c>
      <c r="BH33" s="718"/>
      <c r="BI33" s="718"/>
      <c r="BJ33" s="718"/>
      <c r="BK33" s="718"/>
      <c r="BL33" s="718"/>
      <c r="BM33" s="719">
        <v>93.5</v>
      </c>
      <c r="BN33" s="718"/>
      <c r="BO33" s="718"/>
      <c r="BP33" s="718"/>
      <c r="BQ33" s="720"/>
      <c r="BR33" s="717">
        <v>99.2</v>
      </c>
      <c r="BS33" s="718"/>
      <c r="BT33" s="718"/>
      <c r="BU33" s="718"/>
      <c r="BV33" s="718"/>
      <c r="BW33" s="718"/>
      <c r="BX33" s="719">
        <v>93.3</v>
      </c>
      <c r="BY33" s="718"/>
      <c r="BZ33" s="718"/>
      <c r="CA33" s="718"/>
      <c r="CB33" s="720"/>
      <c r="CD33" s="656" t="s">
        <v>319</v>
      </c>
      <c r="CE33" s="657"/>
      <c r="CF33" s="657"/>
      <c r="CG33" s="657"/>
      <c r="CH33" s="657"/>
      <c r="CI33" s="657"/>
      <c r="CJ33" s="657"/>
      <c r="CK33" s="657"/>
      <c r="CL33" s="657"/>
      <c r="CM33" s="657"/>
      <c r="CN33" s="657"/>
      <c r="CO33" s="657"/>
      <c r="CP33" s="657"/>
      <c r="CQ33" s="658"/>
      <c r="CR33" s="659">
        <v>3389045</v>
      </c>
      <c r="CS33" s="689"/>
      <c r="CT33" s="689"/>
      <c r="CU33" s="689"/>
      <c r="CV33" s="689"/>
      <c r="CW33" s="689"/>
      <c r="CX33" s="689"/>
      <c r="CY33" s="690"/>
      <c r="CZ33" s="664">
        <v>36</v>
      </c>
      <c r="DA33" s="691"/>
      <c r="DB33" s="691"/>
      <c r="DC33" s="694"/>
      <c r="DD33" s="668">
        <v>2767509</v>
      </c>
      <c r="DE33" s="689"/>
      <c r="DF33" s="689"/>
      <c r="DG33" s="689"/>
      <c r="DH33" s="689"/>
      <c r="DI33" s="689"/>
      <c r="DJ33" s="689"/>
      <c r="DK33" s="690"/>
      <c r="DL33" s="668">
        <v>1705070</v>
      </c>
      <c r="DM33" s="689"/>
      <c r="DN33" s="689"/>
      <c r="DO33" s="689"/>
      <c r="DP33" s="689"/>
      <c r="DQ33" s="689"/>
      <c r="DR33" s="689"/>
      <c r="DS33" s="689"/>
      <c r="DT33" s="689"/>
      <c r="DU33" s="689"/>
      <c r="DV33" s="690"/>
      <c r="DW33" s="664">
        <v>39.6</v>
      </c>
      <c r="DX33" s="691"/>
      <c r="DY33" s="691"/>
      <c r="DZ33" s="691"/>
      <c r="EA33" s="691"/>
      <c r="EB33" s="691"/>
      <c r="EC33" s="692"/>
    </row>
    <row r="34" spans="2:133" ht="11.25" customHeight="1" x14ac:dyDescent="0.2">
      <c r="B34" s="656" t="s">
        <v>320</v>
      </c>
      <c r="C34" s="657"/>
      <c r="D34" s="657"/>
      <c r="E34" s="657"/>
      <c r="F34" s="657"/>
      <c r="G34" s="657"/>
      <c r="H34" s="657"/>
      <c r="I34" s="657"/>
      <c r="J34" s="657"/>
      <c r="K34" s="657"/>
      <c r="L34" s="657"/>
      <c r="M34" s="657"/>
      <c r="N34" s="657"/>
      <c r="O34" s="657"/>
      <c r="P34" s="657"/>
      <c r="Q34" s="658"/>
      <c r="R34" s="659">
        <v>19050</v>
      </c>
      <c r="S34" s="660"/>
      <c r="T34" s="660"/>
      <c r="U34" s="660"/>
      <c r="V34" s="660"/>
      <c r="W34" s="660"/>
      <c r="X34" s="660"/>
      <c r="Y34" s="661"/>
      <c r="Z34" s="662">
        <v>0.2</v>
      </c>
      <c r="AA34" s="662"/>
      <c r="AB34" s="662"/>
      <c r="AC34" s="662"/>
      <c r="AD34" s="663" t="s">
        <v>227</v>
      </c>
      <c r="AE34" s="663"/>
      <c r="AF34" s="663"/>
      <c r="AG34" s="663"/>
      <c r="AH34" s="663"/>
      <c r="AI34" s="663"/>
      <c r="AJ34" s="663"/>
      <c r="AK34" s="663"/>
      <c r="AL34" s="664" t="s">
        <v>227</v>
      </c>
      <c r="AM34" s="665"/>
      <c r="AN34" s="665"/>
      <c r="AO34" s="666"/>
      <c r="AP34" s="216"/>
      <c r="AQ34" s="217"/>
      <c r="AS34" s="214"/>
      <c r="AT34" s="214"/>
      <c r="AU34" s="214"/>
      <c r="AV34" s="214"/>
      <c r="AW34" s="214"/>
      <c r="AX34" s="214"/>
      <c r="AY34" s="214"/>
      <c r="AZ34" s="214"/>
      <c r="BA34" s="214"/>
      <c r="BB34" s="214"/>
      <c r="BC34" s="214"/>
      <c r="BD34" s="214"/>
      <c r="BE34" s="214"/>
      <c r="BF34" s="214"/>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56" t="s">
        <v>321</v>
      </c>
      <c r="CE34" s="657"/>
      <c r="CF34" s="657"/>
      <c r="CG34" s="657"/>
      <c r="CH34" s="657"/>
      <c r="CI34" s="657"/>
      <c r="CJ34" s="657"/>
      <c r="CK34" s="657"/>
      <c r="CL34" s="657"/>
      <c r="CM34" s="657"/>
      <c r="CN34" s="657"/>
      <c r="CO34" s="657"/>
      <c r="CP34" s="657"/>
      <c r="CQ34" s="658"/>
      <c r="CR34" s="659">
        <v>862517</v>
      </c>
      <c r="CS34" s="660"/>
      <c r="CT34" s="660"/>
      <c r="CU34" s="660"/>
      <c r="CV34" s="660"/>
      <c r="CW34" s="660"/>
      <c r="CX34" s="660"/>
      <c r="CY34" s="661"/>
      <c r="CZ34" s="664">
        <v>9.1999999999999993</v>
      </c>
      <c r="DA34" s="691"/>
      <c r="DB34" s="691"/>
      <c r="DC34" s="694"/>
      <c r="DD34" s="668">
        <v>680841</v>
      </c>
      <c r="DE34" s="660"/>
      <c r="DF34" s="660"/>
      <c r="DG34" s="660"/>
      <c r="DH34" s="660"/>
      <c r="DI34" s="660"/>
      <c r="DJ34" s="660"/>
      <c r="DK34" s="661"/>
      <c r="DL34" s="668">
        <v>662041</v>
      </c>
      <c r="DM34" s="660"/>
      <c r="DN34" s="660"/>
      <c r="DO34" s="660"/>
      <c r="DP34" s="660"/>
      <c r="DQ34" s="660"/>
      <c r="DR34" s="660"/>
      <c r="DS34" s="660"/>
      <c r="DT34" s="660"/>
      <c r="DU34" s="660"/>
      <c r="DV34" s="661"/>
      <c r="DW34" s="664">
        <v>15.4</v>
      </c>
      <c r="DX34" s="691"/>
      <c r="DY34" s="691"/>
      <c r="DZ34" s="691"/>
      <c r="EA34" s="691"/>
      <c r="EB34" s="691"/>
      <c r="EC34" s="692"/>
    </row>
    <row r="35" spans="2:133" ht="11.25" customHeight="1" x14ac:dyDescent="0.2">
      <c r="B35" s="656" t="s">
        <v>322</v>
      </c>
      <c r="C35" s="657"/>
      <c r="D35" s="657"/>
      <c r="E35" s="657"/>
      <c r="F35" s="657"/>
      <c r="G35" s="657"/>
      <c r="H35" s="657"/>
      <c r="I35" s="657"/>
      <c r="J35" s="657"/>
      <c r="K35" s="657"/>
      <c r="L35" s="657"/>
      <c r="M35" s="657"/>
      <c r="N35" s="657"/>
      <c r="O35" s="657"/>
      <c r="P35" s="657"/>
      <c r="Q35" s="658"/>
      <c r="R35" s="659">
        <v>1270852</v>
      </c>
      <c r="S35" s="660"/>
      <c r="T35" s="660"/>
      <c r="U35" s="660"/>
      <c r="V35" s="660"/>
      <c r="W35" s="660"/>
      <c r="X35" s="660"/>
      <c r="Y35" s="661"/>
      <c r="Z35" s="662">
        <v>12.3</v>
      </c>
      <c r="AA35" s="662"/>
      <c r="AB35" s="662"/>
      <c r="AC35" s="662"/>
      <c r="AD35" s="663" t="s">
        <v>136</v>
      </c>
      <c r="AE35" s="663"/>
      <c r="AF35" s="663"/>
      <c r="AG35" s="663"/>
      <c r="AH35" s="663"/>
      <c r="AI35" s="663"/>
      <c r="AJ35" s="663"/>
      <c r="AK35" s="663"/>
      <c r="AL35" s="664" t="s">
        <v>227</v>
      </c>
      <c r="AM35" s="665"/>
      <c r="AN35" s="665"/>
      <c r="AO35" s="666"/>
      <c r="AP35" s="218"/>
      <c r="AQ35" s="641" t="s">
        <v>323</v>
      </c>
      <c r="AR35" s="642"/>
      <c r="AS35" s="642"/>
      <c r="AT35" s="642"/>
      <c r="AU35" s="642"/>
      <c r="AV35" s="642"/>
      <c r="AW35" s="642"/>
      <c r="AX35" s="642"/>
      <c r="AY35" s="642"/>
      <c r="AZ35" s="642"/>
      <c r="BA35" s="642"/>
      <c r="BB35" s="642"/>
      <c r="BC35" s="642"/>
      <c r="BD35" s="642"/>
      <c r="BE35" s="642"/>
      <c r="BF35" s="643"/>
      <c r="BG35" s="641" t="s">
        <v>324</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325</v>
      </c>
      <c r="CE35" s="657"/>
      <c r="CF35" s="657"/>
      <c r="CG35" s="657"/>
      <c r="CH35" s="657"/>
      <c r="CI35" s="657"/>
      <c r="CJ35" s="657"/>
      <c r="CK35" s="657"/>
      <c r="CL35" s="657"/>
      <c r="CM35" s="657"/>
      <c r="CN35" s="657"/>
      <c r="CO35" s="657"/>
      <c r="CP35" s="657"/>
      <c r="CQ35" s="658"/>
      <c r="CR35" s="659">
        <v>112068</v>
      </c>
      <c r="CS35" s="689"/>
      <c r="CT35" s="689"/>
      <c r="CU35" s="689"/>
      <c r="CV35" s="689"/>
      <c r="CW35" s="689"/>
      <c r="CX35" s="689"/>
      <c r="CY35" s="690"/>
      <c r="CZ35" s="664">
        <v>1.2</v>
      </c>
      <c r="DA35" s="691"/>
      <c r="DB35" s="691"/>
      <c r="DC35" s="694"/>
      <c r="DD35" s="668">
        <v>86010</v>
      </c>
      <c r="DE35" s="689"/>
      <c r="DF35" s="689"/>
      <c r="DG35" s="689"/>
      <c r="DH35" s="689"/>
      <c r="DI35" s="689"/>
      <c r="DJ35" s="689"/>
      <c r="DK35" s="690"/>
      <c r="DL35" s="668">
        <v>85209</v>
      </c>
      <c r="DM35" s="689"/>
      <c r="DN35" s="689"/>
      <c r="DO35" s="689"/>
      <c r="DP35" s="689"/>
      <c r="DQ35" s="689"/>
      <c r="DR35" s="689"/>
      <c r="DS35" s="689"/>
      <c r="DT35" s="689"/>
      <c r="DU35" s="689"/>
      <c r="DV35" s="690"/>
      <c r="DW35" s="664">
        <v>2</v>
      </c>
      <c r="DX35" s="691"/>
      <c r="DY35" s="691"/>
      <c r="DZ35" s="691"/>
      <c r="EA35" s="691"/>
      <c r="EB35" s="691"/>
      <c r="EC35" s="692"/>
    </row>
    <row r="36" spans="2:133" ht="11.25" customHeight="1" x14ac:dyDescent="0.2">
      <c r="B36" s="656" t="s">
        <v>326</v>
      </c>
      <c r="C36" s="657"/>
      <c r="D36" s="657"/>
      <c r="E36" s="657"/>
      <c r="F36" s="657"/>
      <c r="G36" s="657"/>
      <c r="H36" s="657"/>
      <c r="I36" s="657"/>
      <c r="J36" s="657"/>
      <c r="K36" s="657"/>
      <c r="L36" s="657"/>
      <c r="M36" s="657"/>
      <c r="N36" s="657"/>
      <c r="O36" s="657"/>
      <c r="P36" s="657"/>
      <c r="Q36" s="658"/>
      <c r="R36" s="659">
        <v>343921</v>
      </c>
      <c r="S36" s="660"/>
      <c r="T36" s="660"/>
      <c r="U36" s="660"/>
      <c r="V36" s="660"/>
      <c r="W36" s="660"/>
      <c r="X36" s="660"/>
      <c r="Y36" s="661"/>
      <c r="Z36" s="662">
        <v>3.3</v>
      </c>
      <c r="AA36" s="662"/>
      <c r="AB36" s="662"/>
      <c r="AC36" s="662"/>
      <c r="AD36" s="663" t="s">
        <v>227</v>
      </c>
      <c r="AE36" s="663"/>
      <c r="AF36" s="663"/>
      <c r="AG36" s="663"/>
      <c r="AH36" s="663"/>
      <c r="AI36" s="663"/>
      <c r="AJ36" s="663"/>
      <c r="AK36" s="663"/>
      <c r="AL36" s="664" t="s">
        <v>136</v>
      </c>
      <c r="AM36" s="665"/>
      <c r="AN36" s="665"/>
      <c r="AO36" s="666"/>
      <c r="AP36" s="218"/>
      <c r="AQ36" s="721" t="s">
        <v>327</v>
      </c>
      <c r="AR36" s="722"/>
      <c r="AS36" s="722"/>
      <c r="AT36" s="722"/>
      <c r="AU36" s="722"/>
      <c r="AV36" s="722"/>
      <c r="AW36" s="722"/>
      <c r="AX36" s="722"/>
      <c r="AY36" s="723"/>
      <c r="AZ36" s="648">
        <v>961777</v>
      </c>
      <c r="BA36" s="649"/>
      <c r="BB36" s="649"/>
      <c r="BC36" s="649"/>
      <c r="BD36" s="649"/>
      <c r="BE36" s="649"/>
      <c r="BF36" s="724"/>
      <c r="BG36" s="645" t="s">
        <v>328</v>
      </c>
      <c r="BH36" s="646"/>
      <c r="BI36" s="646"/>
      <c r="BJ36" s="646"/>
      <c r="BK36" s="646"/>
      <c r="BL36" s="646"/>
      <c r="BM36" s="646"/>
      <c r="BN36" s="646"/>
      <c r="BO36" s="646"/>
      <c r="BP36" s="646"/>
      <c r="BQ36" s="646"/>
      <c r="BR36" s="646"/>
      <c r="BS36" s="646"/>
      <c r="BT36" s="646"/>
      <c r="BU36" s="647"/>
      <c r="BV36" s="648">
        <v>10972</v>
      </c>
      <c r="BW36" s="649"/>
      <c r="BX36" s="649"/>
      <c r="BY36" s="649"/>
      <c r="BZ36" s="649"/>
      <c r="CA36" s="649"/>
      <c r="CB36" s="724"/>
      <c r="CD36" s="656" t="s">
        <v>329</v>
      </c>
      <c r="CE36" s="657"/>
      <c r="CF36" s="657"/>
      <c r="CG36" s="657"/>
      <c r="CH36" s="657"/>
      <c r="CI36" s="657"/>
      <c r="CJ36" s="657"/>
      <c r="CK36" s="657"/>
      <c r="CL36" s="657"/>
      <c r="CM36" s="657"/>
      <c r="CN36" s="657"/>
      <c r="CO36" s="657"/>
      <c r="CP36" s="657"/>
      <c r="CQ36" s="658"/>
      <c r="CR36" s="659">
        <v>1320719</v>
      </c>
      <c r="CS36" s="660"/>
      <c r="CT36" s="660"/>
      <c r="CU36" s="660"/>
      <c r="CV36" s="660"/>
      <c r="CW36" s="660"/>
      <c r="CX36" s="660"/>
      <c r="CY36" s="661"/>
      <c r="CZ36" s="664">
        <v>14</v>
      </c>
      <c r="DA36" s="691"/>
      <c r="DB36" s="691"/>
      <c r="DC36" s="694"/>
      <c r="DD36" s="668">
        <v>1056285</v>
      </c>
      <c r="DE36" s="660"/>
      <c r="DF36" s="660"/>
      <c r="DG36" s="660"/>
      <c r="DH36" s="660"/>
      <c r="DI36" s="660"/>
      <c r="DJ36" s="660"/>
      <c r="DK36" s="661"/>
      <c r="DL36" s="668">
        <v>555907</v>
      </c>
      <c r="DM36" s="660"/>
      <c r="DN36" s="660"/>
      <c r="DO36" s="660"/>
      <c r="DP36" s="660"/>
      <c r="DQ36" s="660"/>
      <c r="DR36" s="660"/>
      <c r="DS36" s="660"/>
      <c r="DT36" s="660"/>
      <c r="DU36" s="660"/>
      <c r="DV36" s="661"/>
      <c r="DW36" s="664">
        <v>12.9</v>
      </c>
      <c r="DX36" s="691"/>
      <c r="DY36" s="691"/>
      <c r="DZ36" s="691"/>
      <c r="EA36" s="691"/>
      <c r="EB36" s="691"/>
      <c r="EC36" s="692"/>
    </row>
    <row r="37" spans="2:133" ht="11.25" customHeight="1" x14ac:dyDescent="0.2">
      <c r="B37" s="656" t="s">
        <v>330</v>
      </c>
      <c r="C37" s="657"/>
      <c r="D37" s="657"/>
      <c r="E37" s="657"/>
      <c r="F37" s="657"/>
      <c r="G37" s="657"/>
      <c r="H37" s="657"/>
      <c r="I37" s="657"/>
      <c r="J37" s="657"/>
      <c r="K37" s="657"/>
      <c r="L37" s="657"/>
      <c r="M37" s="657"/>
      <c r="N37" s="657"/>
      <c r="O37" s="657"/>
      <c r="P37" s="657"/>
      <c r="Q37" s="658"/>
      <c r="R37" s="659">
        <v>123963</v>
      </c>
      <c r="S37" s="660"/>
      <c r="T37" s="660"/>
      <c r="U37" s="660"/>
      <c r="V37" s="660"/>
      <c r="W37" s="660"/>
      <c r="X37" s="660"/>
      <c r="Y37" s="661"/>
      <c r="Z37" s="662">
        <v>1.2</v>
      </c>
      <c r="AA37" s="662"/>
      <c r="AB37" s="662"/>
      <c r="AC37" s="662"/>
      <c r="AD37" s="663">
        <v>8121</v>
      </c>
      <c r="AE37" s="663"/>
      <c r="AF37" s="663"/>
      <c r="AG37" s="663"/>
      <c r="AH37" s="663"/>
      <c r="AI37" s="663"/>
      <c r="AJ37" s="663"/>
      <c r="AK37" s="663"/>
      <c r="AL37" s="664">
        <v>0.2</v>
      </c>
      <c r="AM37" s="665"/>
      <c r="AN37" s="665"/>
      <c r="AO37" s="666"/>
      <c r="AQ37" s="725" t="s">
        <v>331</v>
      </c>
      <c r="AR37" s="726"/>
      <c r="AS37" s="726"/>
      <c r="AT37" s="726"/>
      <c r="AU37" s="726"/>
      <c r="AV37" s="726"/>
      <c r="AW37" s="726"/>
      <c r="AX37" s="726"/>
      <c r="AY37" s="727"/>
      <c r="AZ37" s="659">
        <v>412270</v>
      </c>
      <c r="BA37" s="660"/>
      <c r="BB37" s="660"/>
      <c r="BC37" s="660"/>
      <c r="BD37" s="689"/>
      <c r="BE37" s="689"/>
      <c r="BF37" s="705"/>
      <c r="BG37" s="656" t="s">
        <v>332</v>
      </c>
      <c r="BH37" s="657"/>
      <c r="BI37" s="657"/>
      <c r="BJ37" s="657"/>
      <c r="BK37" s="657"/>
      <c r="BL37" s="657"/>
      <c r="BM37" s="657"/>
      <c r="BN37" s="657"/>
      <c r="BO37" s="657"/>
      <c r="BP37" s="657"/>
      <c r="BQ37" s="657"/>
      <c r="BR37" s="657"/>
      <c r="BS37" s="657"/>
      <c r="BT37" s="657"/>
      <c r="BU37" s="658"/>
      <c r="BV37" s="659">
        <v>-1374</v>
      </c>
      <c r="BW37" s="660"/>
      <c r="BX37" s="660"/>
      <c r="BY37" s="660"/>
      <c r="BZ37" s="660"/>
      <c r="CA37" s="660"/>
      <c r="CB37" s="669"/>
      <c r="CD37" s="656" t="s">
        <v>333</v>
      </c>
      <c r="CE37" s="657"/>
      <c r="CF37" s="657"/>
      <c r="CG37" s="657"/>
      <c r="CH37" s="657"/>
      <c r="CI37" s="657"/>
      <c r="CJ37" s="657"/>
      <c r="CK37" s="657"/>
      <c r="CL37" s="657"/>
      <c r="CM37" s="657"/>
      <c r="CN37" s="657"/>
      <c r="CO37" s="657"/>
      <c r="CP37" s="657"/>
      <c r="CQ37" s="658"/>
      <c r="CR37" s="659">
        <v>328427</v>
      </c>
      <c r="CS37" s="689"/>
      <c r="CT37" s="689"/>
      <c r="CU37" s="689"/>
      <c r="CV37" s="689"/>
      <c r="CW37" s="689"/>
      <c r="CX37" s="689"/>
      <c r="CY37" s="690"/>
      <c r="CZ37" s="664">
        <v>3.5</v>
      </c>
      <c r="DA37" s="691"/>
      <c r="DB37" s="691"/>
      <c r="DC37" s="694"/>
      <c r="DD37" s="668">
        <v>328427</v>
      </c>
      <c r="DE37" s="689"/>
      <c r="DF37" s="689"/>
      <c r="DG37" s="689"/>
      <c r="DH37" s="689"/>
      <c r="DI37" s="689"/>
      <c r="DJ37" s="689"/>
      <c r="DK37" s="690"/>
      <c r="DL37" s="668">
        <v>256371</v>
      </c>
      <c r="DM37" s="689"/>
      <c r="DN37" s="689"/>
      <c r="DO37" s="689"/>
      <c r="DP37" s="689"/>
      <c r="DQ37" s="689"/>
      <c r="DR37" s="689"/>
      <c r="DS37" s="689"/>
      <c r="DT37" s="689"/>
      <c r="DU37" s="689"/>
      <c r="DV37" s="690"/>
      <c r="DW37" s="664">
        <v>6</v>
      </c>
      <c r="DX37" s="691"/>
      <c r="DY37" s="691"/>
      <c r="DZ37" s="691"/>
      <c r="EA37" s="691"/>
      <c r="EB37" s="691"/>
      <c r="EC37" s="692"/>
    </row>
    <row r="38" spans="2:133" ht="11.25" customHeight="1" x14ac:dyDescent="0.2">
      <c r="B38" s="656" t="s">
        <v>334</v>
      </c>
      <c r="C38" s="657"/>
      <c r="D38" s="657"/>
      <c r="E38" s="657"/>
      <c r="F38" s="657"/>
      <c r="G38" s="657"/>
      <c r="H38" s="657"/>
      <c r="I38" s="657"/>
      <c r="J38" s="657"/>
      <c r="K38" s="657"/>
      <c r="L38" s="657"/>
      <c r="M38" s="657"/>
      <c r="N38" s="657"/>
      <c r="O38" s="657"/>
      <c r="P38" s="657"/>
      <c r="Q38" s="658"/>
      <c r="R38" s="659">
        <v>2602053</v>
      </c>
      <c r="S38" s="660"/>
      <c r="T38" s="660"/>
      <c r="U38" s="660"/>
      <c r="V38" s="660"/>
      <c r="W38" s="660"/>
      <c r="X38" s="660"/>
      <c r="Y38" s="661"/>
      <c r="Z38" s="662">
        <v>25.2</v>
      </c>
      <c r="AA38" s="662"/>
      <c r="AB38" s="662"/>
      <c r="AC38" s="662"/>
      <c r="AD38" s="663" t="s">
        <v>136</v>
      </c>
      <c r="AE38" s="663"/>
      <c r="AF38" s="663"/>
      <c r="AG38" s="663"/>
      <c r="AH38" s="663"/>
      <c r="AI38" s="663"/>
      <c r="AJ38" s="663"/>
      <c r="AK38" s="663"/>
      <c r="AL38" s="664" t="s">
        <v>227</v>
      </c>
      <c r="AM38" s="665"/>
      <c r="AN38" s="665"/>
      <c r="AO38" s="666"/>
      <c r="AQ38" s="725" t="s">
        <v>335</v>
      </c>
      <c r="AR38" s="726"/>
      <c r="AS38" s="726"/>
      <c r="AT38" s="726"/>
      <c r="AU38" s="726"/>
      <c r="AV38" s="726"/>
      <c r="AW38" s="726"/>
      <c r="AX38" s="726"/>
      <c r="AY38" s="727"/>
      <c r="AZ38" s="659">
        <v>102500</v>
      </c>
      <c r="BA38" s="660"/>
      <c r="BB38" s="660"/>
      <c r="BC38" s="660"/>
      <c r="BD38" s="689"/>
      <c r="BE38" s="689"/>
      <c r="BF38" s="705"/>
      <c r="BG38" s="656" t="s">
        <v>336</v>
      </c>
      <c r="BH38" s="657"/>
      <c r="BI38" s="657"/>
      <c r="BJ38" s="657"/>
      <c r="BK38" s="657"/>
      <c r="BL38" s="657"/>
      <c r="BM38" s="657"/>
      <c r="BN38" s="657"/>
      <c r="BO38" s="657"/>
      <c r="BP38" s="657"/>
      <c r="BQ38" s="657"/>
      <c r="BR38" s="657"/>
      <c r="BS38" s="657"/>
      <c r="BT38" s="657"/>
      <c r="BU38" s="658"/>
      <c r="BV38" s="659">
        <v>1042</v>
      </c>
      <c r="BW38" s="660"/>
      <c r="BX38" s="660"/>
      <c r="BY38" s="660"/>
      <c r="BZ38" s="660"/>
      <c r="CA38" s="660"/>
      <c r="CB38" s="669"/>
      <c r="CD38" s="656" t="s">
        <v>337</v>
      </c>
      <c r="CE38" s="657"/>
      <c r="CF38" s="657"/>
      <c r="CG38" s="657"/>
      <c r="CH38" s="657"/>
      <c r="CI38" s="657"/>
      <c r="CJ38" s="657"/>
      <c r="CK38" s="657"/>
      <c r="CL38" s="657"/>
      <c r="CM38" s="657"/>
      <c r="CN38" s="657"/>
      <c r="CO38" s="657"/>
      <c r="CP38" s="657"/>
      <c r="CQ38" s="658"/>
      <c r="CR38" s="659">
        <v>479215</v>
      </c>
      <c r="CS38" s="660"/>
      <c r="CT38" s="660"/>
      <c r="CU38" s="660"/>
      <c r="CV38" s="660"/>
      <c r="CW38" s="660"/>
      <c r="CX38" s="660"/>
      <c r="CY38" s="661"/>
      <c r="CZ38" s="664">
        <v>5.0999999999999996</v>
      </c>
      <c r="DA38" s="691"/>
      <c r="DB38" s="691"/>
      <c r="DC38" s="694"/>
      <c r="DD38" s="668">
        <v>426219</v>
      </c>
      <c r="DE38" s="660"/>
      <c r="DF38" s="660"/>
      <c r="DG38" s="660"/>
      <c r="DH38" s="660"/>
      <c r="DI38" s="660"/>
      <c r="DJ38" s="660"/>
      <c r="DK38" s="661"/>
      <c r="DL38" s="668">
        <v>401913</v>
      </c>
      <c r="DM38" s="660"/>
      <c r="DN38" s="660"/>
      <c r="DO38" s="660"/>
      <c r="DP38" s="660"/>
      <c r="DQ38" s="660"/>
      <c r="DR38" s="660"/>
      <c r="DS38" s="660"/>
      <c r="DT38" s="660"/>
      <c r="DU38" s="660"/>
      <c r="DV38" s="661"/>
      <c r="DW38" s="664">
        <v>9.3000000000000007</v>
      </c>
      <c r="DX38" s="691"/>
      <c r="DY38" s="691"/>
      <c r="DZ38" s="691"/>
      <c r="EA38" s="691"/>
      <c r="EB38" s="691"/>
      <c r="EC38" s="692"/>
    </row>
    <row r="39" spans="2:133" ht="11.25" customHeight="1" x14ac:dyDescent="0.2">
      <c r="B39" s="656" t="s">
        <v>338</v>
      </c>
      <c r="C39" s="657"/>
      <c r="D39" s="657"/>
      <c r="E39" s="657"/>
      <c r="F39" s="657"/>
      <c r="G39" s="657"/>
      <c r="H39" s="657"/>
      <c r="I39" s="657"/>
      <c r="J39" s="657"/>
      <c r="K39" s="657"/>
      <c r="L39" s="657"/>
      <c r="M39" s="657"/>
      <c r="N39" s="657"/>
      <c r="O39" s="657"/>
      <c r="P39" s="657"/>
      <c r="Q39" s="658"/>
      <c r="R39" s="659" t="s">
        <v>227</v>
      </c>
      <c r="S39" s="660"/>
      <c r="T39" s="660"/>
      <c r="U39" s="660"/>
      <c r="V39" s="660"/>
      <c r="W39" s="660"/>
      <c r="X39" s="660"/>
      <c r="Y39" s="661"/>
      <c r="Z39" s="662" t="s">
        <v>136</v>
      </c>
      <c r="AA39" s="662"/>
      <c r="AB39" s="662"/>
      <c r="AC39" s="662"/>
      <c r="AD39" s="663" t="s">
        <v>227</v>
      </c>
      <c r="AE39" s="663"/>
      <c r="AF39" s="663"/>
      <c r="AG39" s="663"/>
      <c r="AH39" s="663"/>
      <c r="AI39" s="663"/>
      <c r="AJ39" s="663"/>
      <c r="AK39" s="663"/>
      <c r="AL39" s="664" t="s">
        <v>227</v>
      </c>
      <c r="AM39" s="665"/>
      <c r="AN39" s="665"/>
      <c r="AO39" s="666"/>
      <c r="AQ39" s="725" t="s">
        <v>339</v>
      </c>
      <c r="AR39" s="726"/>
      <c r="AS39" s="726"/>
      <c r="AT39" s="726"/>
      <c r="AU39" s="726"/>
      <c r="AV39" s="726"/>
      <c r="AW39" s="726"/>
      <c r="AX39" s="726"/>
      <c r="AY39" s="727"/>
      <c r="AZ39" s="659">
        <v>70292</v>
      </c>
      <c r="BA39" s="660"/>
      <c r="BB39" s="660"/>
      <c r="BC39" s="660"/>
      <c r="BD39" s="689"/>
      <c r="BE39" s="689"/>
      <c r="BF39" s="705"/>
      <c r="BG39" s="656" t="s">
        <v>340</v>
      </c>
      <c r="BH39" s="657"/>
      <c r="BI39" s="657"/>
      <c r="BJ39" s="657"/>
      <c r="BK39" s="657"/>
      <c r="BL39" s="657"/>
      <c r="BM39" s="657"/>
      <c r="BN39" s="657"/>
      <c r="BO39" s="657"/>
      <c r="BP39" s="657"/>
      <c r="BQ39" s="657"/>
      <c r="BR39" s="657"/>
      <c r="BS39" s="657"/>
      <c r="BT39" s="657"/>
      <c r="BU39" s="658"/>
      <c r="BV39" s="659">
        <v>1685</v>
      </c>
      <c r="BW39" s="660"/>
      <c r="BX39" s="660"/>
      <c r="BY39" s="660"/>
      <c r="BZ39" s="660"/>
      <c r="CA39" s="660"/>
      <c r="CB39" s="669"/>
      <c r="CD39" s="656" t="s">
        <v>341</v>
      </c>
      <c r="CE39" s="657"/>
      <c r="CF39" s="657"/>
      <c r="CG39" s="657"/>
      <c r="CH39" s="657"/>
      <c r="CI39" s="657"/>
      <c r="CJ39" s="657"/>
      <c r="CK39" s="657"/>
      <c r="CL39" s="657"/>
      <c r="CM39" s="657"/>
      <c r="CN39" s="657"/>
      <c r="CO39" s="657"/>
      <c r="CP39" s="657"/>
      <c r="CQ39" s="658"/>
      <c r="CR39" s="659">
        <v>536956</v>
      </c>
      <c r="CS39" s="689"/>
      <c r="CT39" s="689"/>
      <c r="CU39" s="689"/>
      <c r="CV39" s="689"/>
      <c r="CW39" s="689"/>
      <c r="CX39" s="689"/>
      <c r="CY39" s="690"/>
      <c r="CZ39" s="664">
        <v>5.7</v>
      </c>
      <c r="DA39" s="691"/>
      <c r="DB39" s="691"/>
      <c r="DC39" s="694"/>
      <c r="DD39" s="668">
        <v>518154</v>
      </c>
      <c r="DE39" s="689"/>
      <c r="DF39" s="689"/>
      <c r="DG39" s="689"/>
      <c r="DH39" s="689"/>
      <c r="DI39" s="689"/>
      <c r="DJ39" s="689"/>
      <c r="DK39" s="690"/>
      <c r="DL39" s="668" t="s">
        <v>136</v>
      </c>
      <c r="DM39" s="689"/>
      <c r="DN39" s="689"/>
      <c r="DO39" s="689"/>
      <c r="DP39" s="689"/>
      <c r="DQ39" s="689"/>
      <c r="DR39" s="689"/>
      <c r="DS39" s="689"/>
      <c r="DT39" s="689"/>
      <c r="DU39" s="689"/>
      <c r="DV39" s="690"/>
      <c r="DW39" s="664" t="s">
        <v>227</v>
      </c>
      <c r="DX39" s="691"/>
      <c r="DY39" s="691"/>
      <c r="DZ39" s="691"/>
      <c r="EA39" s="691"/>
      <c r="EB39" s="691"/>
      <c r="EC39" s="692"/>
    </row>
    <row r="40" spans="2:133" ht="11.25" customHeight="1" x14ac:dyDescent="0.2">
      <c r="B40" s="656" t="s">
        <v>342</v>
      </c>
      <c r="C40" s="657"/>
      <c r="D40" s="657"/>
      <c r="E40" s="657"/>
      <c r="F40" s="657"/>
      <c r="G40" s="657"/>
      <c r="H40" s="657"/>
      <c r="I40" s="657"/>
      <c r="J40" s="657"/>
      <c r="K40" s="657"/>
      <c r="L40" s="657"/>
      <c r="M40" s="657"/>
      <c r="N40" s="657"/>
      <c r="O40" s="657"/>
      <c r="P40" s="657"/>
      <c r="Q40" s="658"/>
      <c r="R40" s="659">
        <v>35053</v>
      </c>
      <c r="S40" s="660"/>
      <c r="T40" s="660"/>
      <c r="U40" s="660"/>
      <c r="V40" s="660"/>
      <c r="W40" s="660"/>
      <c r="X40" s="660"/>
      <c r="Y40" s="661"/>
      <c r="Z40" s="662">
        <v>0.3</v>
      </c>
      <c r="AA40" s="662"/>
      <c r="AB40" s="662"/>
      <c r="AC40" s="662"/>
      <c r="AD40" s="663" t="s">
        <v>136</v>
      </c>
      <c r="AE40" s="663"/>
      <c r="AF40" s="663"/>
      <c r="AG40" s="663"/>
      <c r="AH40" s="663"/>
      <c r="AI40" s="663"/>
      <c r="AJ40" s="663"/>
      <c r="AK40" s="663"/>
      <c r="AL40" s="664" t="s">
        <v>136</v>
      </c>
      <c r="AM40" s="665"/>
      <c r="AN40" s="665"/>
      <c r="AO40" s="666"/>
      <c r="AQ40" s="725" t="s">
        <v>343</v>
      </c>
      <c r="AR40" s="726"/>
      <c r="AS40" s="726"/>
      <c r="AT40" s="726"/>
      <c r="AU40" s="726"/>
      <c r="AV40" s="726"/>
      <c r="AW40" s="726"/>
      <c r="AX40" s="726"/>
      <c r="AY40" s="727"/>
      <c r="AZ40" s="659" t="s">
        <v>136</v>
      </c>
      <c r="BA40" s="660"/>
      <c r="BB40" s="660"/>
      <c r="BC40" s="660"/>
      <c r="BD40" s="689"/>
      <c r="BE40" s="689"/>
      <c r="BF40" s="705"/>
      <c r="BG40" s="709" t="s">
        <v>344</v>
      </c>
      <c r="BH40" s="710"/>
      <c r="BI40" s="710"/>
      <c r="BJ40" s="710"/>
      <c r="BK40" s="710"/>
      <c r="BL40" s="219"/>
      <c r="BM40" s="657" t="s">
        <v>345</v>
      </c>
      <c r="BN40" s="657"/>
      <c r="BO40" s="657"/>
      <c r="BP40" s="657"/>
      <c r="BQ40" s="657"/>
      <c r="BR40" s="657"/>
      <c r="BS40" s="657"/>
      <c r="BT40" s="657"/>
      <c r="BU40" s="658"/>
      <c r="BV40" s="659">
        <v>84</v>
      </c>
      <c r="BW40" s="660"/>
      <c r="BX40" s="660"/>
      <c r="BY40" s="660"/>
      <c r="BZ40" s="660"/>
      <c r="CA40" s="660"/>
      <c r="CB40" s="669"/>
      <c r="CD40" s="656" t="s">
        <v>346</v>
      </c>
      <c r="CE40" s="657"/>
      <c r="CF40" s="657"/>
      <c r="CG40" s="657"/>
      <c r="CH40" s="657"/>
      <c r="CI40" s="657"/>
      <c r="CJ40" s="657"/>
      <c r="CK40" s="657"/>
      <c r="CL40" s="657"/>
      <c r="CM40" s="657"/>
      <c r="CN40" s="657"/>
      <c r="CO40" s="657"/>
      <c r="CP40" s="657"/>
      <c r="CQ40" s="658"/>
      <c r="CR40" s="659">
        <v>77570</v>
      </c>
      <c r="CS40" s="660"/>
      <c r="CT40" s="660"/>
      <c r="CU40" s="660"/>
      <c r="CV40" s="660"/>
      <c r="CW40" s="660"/>
      <c r="CX40" s="660"/>
      <c r="CY40" s="661"/>
      <c r="CZ40" s="664">
        <v>0.8</v>
      </c>
      <c r="DA40" s="691"/>
      <c r="DB40" s="691"/>
      <c r="DC40" s="694"/>
      <c r="DD40" s="668" t="s">
        <v>227</v>
      </c>
      <c r="DE40" s="660"/>
      <c r="DF40" s="660"/>
      <c r="DG40" s="660"/>
      <c r="DH40" s="660"/>
      <c r="DI40" s="660"/>
      <c r="DJ40" s="660"/>
      <c r="DK40" s="661"/>
      <c r="DL40" s="668" t="s">
        <v>227</v>
      </c>
      <c r="DM40" s="660"/>
      <c r="DN40" s="660"/>
      <c r="DO40" s="660"/>
      <c r="DP40" s="660"/>
      <c r="DQ40" s="660"/>
      <c r="DR40" s="660"/>
      <c r="DS40" s="660"/>
      <c r="DT40" s="660"/>
      <c r="DU40" s="660"/>
      <c r="DV40" s="661"/>
      <c r="DW40" s="664" t="s">
        <v>136</v>
      </c>
      <c r="DX40" s="691"/>
      <c r="DY40" s="691"/>
      <c r="DZ40" s="691"/>
      <c r="EA40" s="691"/>
      <c r="EB40" s="691"/>
      <c r="EC40" s="692"/>
    </row>
    <row r="41" spans="2:133" ht="11.25" customHeight="1" x14ac:dyDescent="0.2">
      <c r="B41" s="680" t="s">
        <v>347</v>
      </c>
      <c r="C41" s="681"/>
      <c r="D41" s="681"/>
      <c r="E41" s="681"/>
      <c r="F41" s="681"/>
      <c r="G41" s="681"/>
      <c r="H41" s="681"/>
      <c r="I41" s="681"/>
      <c r="J41" s="681"/>
      <c r="K41" s="681"/>
      <c r="L41" s="681"/>
      <c r="M41" s="681"/>
      <c r="N41" s="681"/>
      <c r="O41" s="681"/>
      <c r="P41" s="681"/>
      <c r="Q41" s="682"/>
      <c r="R41" s="734">
        <v>10333807</v>
      </c>
      <c r="S41" s="735"/>
      <c r="T41" s="735"/>
      <c r="U41" s="735"/>
      <c r="V41" s="735"/>
      <c r="W41" s="735"/>
      <c r="X41" s="735"/>
      <c r="Y41" s="736"/>
      <c r="Z41" s="737">
        <v>100</v>
      </c>
      <c r="AA41" s="737"/>
      <c r="AB41" s="737"/>
      <c r="AC41" s="737"/>
      <c r="AD41" s="738">
        <v>4270443</v>
      </c>
      <c r="AE41" s="738"/>
      <c r="AF41" s="738"/>
      <c r="AG41" s="738"/>
      <c r="AH41" s="738"/>
      <c r="AI41" s="738"/>
      <c r="AJ41" s="738"/>
      <c r="AK41" s="738"/>
      <c r="AL41" s="739">
        <v>100</v>
      </c>
      <c r="AM41" s="719"/>
      <c r="AN41" s="719"/>
      <c r="AO41" s="740"/>
      <c r="AQ41" s="725" t="s">
        <v>348</v>
      </c>
      <c r="AR41" s="726"/>
      <c r="AS41" s="726"/>
      <c r="AT41" s="726"/>
      <c r="AU41" s="726"/>
      <c r="AV41" s="726"/>
      <c r="AW41" s="726"/>
      <c r="AX41" s="726"/>
      <c r="AY41" s="727"/>
      <c r="AZ41" s="659">
        <v>94358</v>
      </c>
      <c r="BA41" s="660"/>
      <c r="BB41" s="660"/>
      <c r="BC41" s="660"/>
      <c r="BD41" s="689"/>
      <c r="BE41" s="689"/>
      <c r="BF41" s="705"/>
      <c r="BG41" s="709"/>
      <c r="BH41" s="710"/>
      <c r="BI41" s="710"/>
      <c r="BJ41" s="710"/>
      <c r="BK41" s="710"/>
      <c r="BL41" s="219"/>
      <c r="BM41" s="657" t="s">
        <v>349</v>
      </c>
      <c r="BN41" s="657"/>
      <c r="BO41" s="657"/>
      <c r="BP41" s="657"/>
      <c r="BQ41" s="657"/>
      <c r="BR41" s="657"/>
      <c r="BS41" s="657"/>
      <c r="BT41" s="657"/>
      <c r="BU41" s="658"/>
      <c r="BV41" s="659" t="s">
        <v>227</v>
      </c>
      <c r="BW41" s="660"/>
      <c r="BX41" s="660"/>
      <c r="BY41" s="660"/>
      <c r="BZ41" s="660"/>
      <c r="CA41" s="660"/>
      <c r="CB41" s="669"/>
      <c r="CD41" s="656" t="s">
        <v>350</v>
      </c>
      <c r="CE41" s="657"/>
      <c r="CF41" s="657"/>
      <c r="CG41" s="657"/>
      <c r="CH41" s="657"/>
      <c r="CI41" s="657"/>
      <c r="CJ41" s="657"/>
      <c r="CK41" s="657"/>
      <c r="CL41" s="657"/>
      <c r="CM41" s="657"/>
      <c r="CN41" s="657"/>
      <c r="CO41" s="657"/>
      <c r="CP41" s="657"/>
      <c r="CQ41" s="658"/>
      <c r="CR41" s="659" t="s">
        <v>227</v>
      </c>
      <c r="CS41" s="689"/>
      <c r="CT41" s="689"/>
      <c r="CU41" s="689"/>
      <c r="CV41" s="689"/>
      <c r="CW41" s="689"/>
      <c r="CX41" s="689"/>
      <c r="CY41" s="690"/>
      <c r="CZ41" s="664" t="s">
        <v>227</v>
      </c>
      <c r="DA41" s="691"/>
      <c r="DB41" s="691"/>
      <c r="DC41" s="694"/>
      <c r="DD41" s="668" t="s">
        <v>136</v>
      </c>
      <c r="DE41" s="689"/>
      <c r="DF41" s="689"/>
      <c r="DG41" s="689"/>
      <c r="DH41" s="689"/>
      <c r="DI41" s="689"/>
      <c r="DJ41" s="689"/>
      <c r="DK41" s="690"/>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2">
      <c r="AQ42" s="741" t="s">
        <v>351</v>
      </c>
      <c r="AR42" s="742"/>
      <c r="AS42" s="742"/>
      <c r="AT42" s="742"/>
      <c r="AU42" s="742"/>
      <c r="AV42" s="742"/>
      <c r="AW42" s="742"/>
      <c r="AX42" s="742"/>
      <c r="AY42" s="743"/>
      <c r="AZ42" s="734">
        <v>282357</v>
      </c>
      <c r="BA42" s="735"/>
      <c r="BB42" s="735"/>
      <c r="BC42" s="735"/>
      <c r="BD42" s="718"/>
      <c r="BE42" s="718"/>
      <c r="BF42" s="720"/>
      <c r="BG42" s="711"/>
      <c r="BH42" s="712"/>
      <c r="BI42" s="712"/>
      <c r="BJ42" s="712"/>
      <c r="BK42" s="712"/>
      <c r="BL42" s="220"/>
      <c r="BM42" s="681" t="s">
        <v>352</v>
      </c>
      <c r="BN42" s="681"/>
      <c r="BO42" s="681"/>
      <c r="BP42" s="681"/>
      <c r="BQ42" s="681"/>
      <c r="BR42" s="681"/>
      <c r="BS42" s="681"/>
      <c r="BT42" s="681"/>
      <c r="BU42" s="682"/>
      <c r="BV42" s="734">
        <v>332</v>
      </c>
      <c r="BW42" s="735"/>
      <c r="BX42" s="735"/>
      <c r="BY42" s="735"/>
      <c r="BZ42" s="735"/>
      <c r="CA42" s="735"/>
      <c r="CB42" s="744"/>
      <c r="CD42" s="656" t="s">
        <v>353</v>
      </c>
      <c r="CE42" s="657"/>
      <c r="CF42" s="657"/>
      <c r="CG42" s="657"/>
      <c r="CH42" s="657"/>
      <c r="CI42" s="657"/>
      <c r="CJ42" s="657"/>
      <c r="CK42" s="657"/>
      <c r="CL42" s="657"/>
      <c r="CM42" s="657"/>
      <c r="CN42" s="657"/>
      <c r="CO42" s="657"/>
      <c r="CP42" s="657"/>
      <c r="CQ42" s="658"/>
      <c r="CR42" s="659">
        <v>3401692</v>
      </c>
      <c r="CS42" s="689"/>
      <c r="CT42" s="689"/>
      <c r="CU42" s="689"/>
      <c r="CV42" s="689"/>
      <c r="CW42" s="689"/>
      <c r="CX42" s="689"/>
      <c r="CY42" s="690"/>
      <c r="CZ42" s="664">
        <v>36.200000000000003</v>
      </c>
      <c r="DA42" s="691"/>
      <c r="DB42" s="691"/>
      <c r="DC42" s="694"/>
      <c r="DD42" s="668">
        <v>266160</v>
      </c>
      <c r="DE42" s="689"/>
      <c r="DF42" s="689"/>
      <c r="DG42" s="689"/>
      <c r="DH42" s="689"/>
      <c r="DI42" s="689"/>
      <c r="DJ42" s="689"/>
      <c r="DK42" s="690"/>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2">
      <c r="B43" s="210" t="s">
        <v>354</v>
      </c>
      <c r="CD43" s="656" t="s">
        <v>355</v>
      </c>
      <c r="CE43" s="657"/>
      <c r="CF43" s="657"/>
      <c r="CG43" s="657"/>
      <c r="CH43" s="657"/>
      <c r="CI43" s="657"/>
      <c r="CJ43" s="657"/>
      <c r="CK43" s="657"/>
      <c r="CL43" s="657"/>
      <c r="CM43" s="657"/>
      <c r="CN43" s="657"/>
      <c r="CO43" s="657"/>
      <c r="CP43" s="657"/>
      <c r="CQ43" s="658"/>
      <c r="CR43" s="659">
        <v>14064</v>
      </c>
      <c r="CS43" s="689"/>
      <c r="CT43" s="689"/>
      <c r="CU43" s="689"/>
      <c r="CV43" s="689"/>
      <c r="CW43" s="689"/>
      <c r="CX43" s="689"/>
      <c r="CY43" s="690"/>
      <c r="CZ43" s="664">
        <v>0.1</v>
      </c>
      <c r="DA43" s="691"/>
      <c r="DB43" s="691"/>
      <c r="DC43" s="694"/>
      <c r="DD43" s="668">
        <v>14064</v>
      </c>
      <c r="DE43" s="689"/>
      <c r="DF43" s="689"/>
      <c r="DG43" s="689"/>
      <c r="DH43" s="689"/>
      <c r="DI43" s="689"/>
      <c r="DJ43" s="689"/>
      <c r="DK43" s="690"/>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2">
      <c r="B44" s="745" t="s">
        <v>356</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303</v>
      </c>
      <c r="CE44" s="698"/>
      <c r="CF44" s="656" t="s">
        <v>357</v>
      </c>
      <c r="CG44" s="657"/>
      <c r="CH44" s="657"/>
      <c r="CI44" s="657"/>
      <c r="CJ44" s="657"/>
      <c r="CK44" s="657"/>
      <c r="CL44" s="657"/>
      <c r="CM44" s="657"/>
      <c r="CN44" s="657"/>
      <c r="CO44" s="657"/>
      <c r="CP44" s="657"/>
      <c r="CQ44" s="658"/>
      <c r="CR44" s="659">
        <v>3357813</v>
      </c>
      <c r="CS44" s="660"/>
      <c r="CT44" s="660"/>
      <c r="CU44" s="660"/>
      <c r="CV44" s="660"/>
      <c r="CW44" s="660"/>
      <c r="CX44" s="660"/>
      <c r="CY44" s="661"/>
      <c r="CZ44" s="664">
        <v>35.700000000000003</v>
      </c>
      <c r="DA44" s="665"/>
      <c r="DB44" s="665"/>
      <c r="DC44" s="671"/>
      <c r="DD44" s="668">
        <v>265921</v>
      </c>
      <c r="DE44" s="660"/>
      <c r="DF44" s="660"/>
      <c r="DG44" s="660"/>
      <c r="DH44" s="660"/>
      <c r="DI44" s="660"/>
      <c r="DJ44" s="660"/>
      <c r="DK44" s="661"/>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2">
      <c r="B45" s="745" t="s">
        <v>358</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359</v>
      </c>
      <c r="CG45" s="657"/>
      <c r="CH45" s="657"/>
      <c r="CI45" s="657"/>
      <c r="CJ45" s="657"/>
      <c r="CK45" s="657"/>
      <c r="CL45" s="657"/>
      <c r="CM45" s="657"/>
      <c r="CN45" s="657"/>
      <c r="CO45" s="657"/>
      <c r="CP45" s="657"/>
      <c r="CQ45" s="658"/>
      <c r="CR45" s="659">
        <v>407230</v>
      </c>
      <c r="CS45" s="689"/>
      <c r="CT45" s="689"/>
      <c r="CU45" s="689"/>
      <c r="CV45" s="689"/>
      <c r="CW45" s="689"/>
      <c r="CX45" s="689"/>
      <c r="CY45" s="690"/>
      <c r="CZ45" s="664">
        <v>4.3</v>
      </c>
      <c r="DA45" s="691"/>
      <c r="DB45" s="691"/>
      <c r="DC45" s="694"/>
      <c r="DD45" s="668">
        <v>21626</v>
      </c>
      <c r="DE45" s="689"/>
      <c r="DF45" s="689"/>
      <c r="DG45" s="689"/>
      <c r="DH45" s="689"/>
      <c r="DI45" s="689"/>
      <c r="DJ45" s="689"/>
      <c r="DK45" s="690"/>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2">
      <c r="B46" s="221"/>
      <c r="CD46" s="699"/>
      <c r="CE46" s="700"/>
      <c r="CF46" s="656" t="s">
        <v>360</v>
      </c>
      <c r="CG46" s="657"/>
      <c r="CH46" s="657"/>
      <c r="CI46" s="657"/>
      <c r="CJ46" s="657"/>
      <c r="CK46" s="657"/>
      <c r="CL46" s="657"/>
      <c r="CM46" s="657"/>
      <c r="CN46" s="657"/>
      <c r="CO46" s="657"/>
      <c r="CP46" s="657"/>
      <c r="CQ46" s="658"/>
      <c r="CR46" s="659">
        <v>2943083</v>
      </c>
      <c r="CS46" s="660"/>
      <c r="CT46" s="660"/>
      <c r="CU46" s="660"/>
      <c r="CV46" s="660"/>
      <c r="CW46" s="660"/>
      <c r="CX46" s="660"/>
      <c r="CY46" s="661"/>
      <c r="CZ46" s="664">
        <v>31.3</v>
      </c>
      <c r="DA46" s="665"/>
      <c r="DB46" s="665"/>
      <c r="DC46" s="671"/>
      <c r="DD46" s="668">
        <v>244295</v>
      </c>
      <c r="DE46" s="660"/>
      <c r="DF46" s="660"/>
      <c r="DG46" s="660"/>
      <c r="DH46" s="660"/>
      <c r="DI46" s="660"/>
      <c r="DJ46" s="660"/>
      <c r="DK46" s="661"/>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2">
      <c r="B47" s="221"/>
      <c r="CD47" s="699"/>
      <c r="CE47" s="700"/>
      <c r="CF47" s="656" t="s">
        <v>361</v>
      </c>
      <c r="CG47" s="657"/>
      <c r="CH47" s="657"/>
      <c r="CI47" s="657"/>
      <c r="CJ47" s="657"/>
      <c r="CK47" s="657"/>
      <c r="CL47" s="657"/>
      <c r="CM47" s="657"/>
      <c r="CN47" s="657"/>
      <c r="CO47" s="657"/>
      <c r="CP47" s="657"/>
      <c r="CQ47" s="658"/>
      <c r="CR47" s="659">
        <v>43879</v>
      </c>
      <c r="CS47" s="689"/>
      <c r="CT47" s="689"/>
      <c r="CU47" s="689"/>
      <c r="CV47" s="689"/>
      <c r="CW47" s="689"/>
      <c r="CX47" s="689"/>
      <c r="CY47" s="690"/>
      <c r="CZ47" s="664">
        <v>0.5</v>
      </c>
      <c r="DA47" s="691"/>
      <c r="DB47" s="691"/>
      <c r="DC47" s="694"/>
      <c r="DD47" s="668">
        <v>239</v>
      </c>
      <c r="DE47" s="689"/>
      <c r="DF47" s="689"/>
      <c r="DG47" s="689"/>
      <c r="DH47" s="689"/>
      <c r="DI47" s="689"/>
      <c r="DJ47" s="689"/>
      <c r="DK47" s="690"/>
      <c r="DL47" s="728"/>
      <c r="DM47" s="729"/>
      <c r="DN47" s="729"/>
      <c r="DO47" s="729"/>
      <c r="DP47" s="729"/>
      <c r="DQ47" s="729"/>
      <c r="DR47" s="729"/>
      <c r="DS47" s="729"/>
      <c r="DT47" s="729"/>
      <c r="DU47" s="729"/>
      <c r="DV47" s="730"/>
      <c r="DW47" s="731"/>
      <c r="DX47" s="732"/>
      <c r="DY47" s="732"/>
      <c r="DZ47" s="732"/>
      <c r="EA47" s="732"/>
      <c r="EB47" s="732"/>
      <c r="EC47" s="733"/>
    </row>
    <row r="48" spans="2:133" ht="10.8" x14ac:dyDescent="0.2">
      <c r="B48" s="221"/>
      <c r="CD48" s="701"/>
      <c r="CE48" s="702"/>
      <c r="CF48" s="656" t="s">
        <v>362</v>
      </c>
      <c r="CG48" s="657"/>
      <c r="CH48" s="657"/>
      <c r="CI48" s="657"/>
      <c r="CJ48" s="657"/>
      <c r="CK48" s="657"/>
      <c r="CL48" s="657"/>
      <c r="CM48" s="657"/>
      <c r="CN48" s="657"/>
      <c r="CO48" s="657"/>
      <c r="CP48" s="657"/>
      <c r="CQ48" s="658"/>
      <c r="CR48" s="659" t="s">
        <v>136</v>
      </c>
      <c r="CS48" s="660"/>
      <c r="CT48" s="660"/>
      <c r="CU48" s="660"/>
      <c r="CV48" s="660"/>
      <c r="CW48" s="660"/>
      <c r="CX48" s="660"/>
      <c r="CY48" s="661"/>
      <c r="CZ48" s="664" t="s">
        <v>136</v>
      </c>
      <c r="DA48" s="665"/>
      <c r="DB48" s="665"/>
      <c r="DC48" s="671"/>
      <c r="DD48" s="668" t="s">
        <v>136</v>
      </c>
      <c r="DE48" s="660"/>
      <c r="DF48" s="660"/>
      <c r="DG48" s="660"/>
      <c r="DH48" s="660"/>
      <c r="DI48" s="660"/>
      <c r="DJ48" s="660"/>
      <c r="DK48" s="661"/>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2">
      <c r="B49" s="221"/>
      <c r="CD49" s="680" t="s">
        <v>363</v>
      </c>
      <c r="CE49" s="681"/>
      <c r="CF49" s="681"/>
      <c r="CG49" s="681"/>
      <c r="CH49" s="681"/>
      <c r="CI49" s="681"/>
      <c r="CJ49" s="681"/>
      <c r="CK49" s="681"/>
      <c r="CL49" s="681"/>
      <c r="CM49" s="681"/>
      <c r="CN49" s="681"/>
      <c r="CO49" s="681"/>
      <c r="CP49" s="681"/>
      <c r="CQ49" s="682"/>
      <c r="CR49" s="734">
        <v>9409696</v>
      </c>
      <c r="CS49" s="718"/>
      <c r="CT49" s="718"/>
      <c r="CU49" s="718"/>
      <c r="CV49" s="718"/>
      <c r="CW49" s="718"/>
      <c r="CX49" s="718"/>
      <c r="CY49" s="747"/>
      <c r="CZ49" s="739">
        <v>100</v>
      </c>
      <c r="DA49" s="748"/>
      <c r="DB49" s="748"/>
      <c r="DC49" s="749"/>
      <c r="DD49" s="750">
        <v>5141672</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FMgDaBD8TnZC9MnPkE01MsDp1mxlo5xd2xVp0xQZSgFfJDAEDdoZXp8HxbI/tbPqthnUqbwmDUhQcFH7C8fHpQ==" saltValue="Ihjdoac+jbUP9YXBEURCC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57" t="s">
        <v>364</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8" t="s">
        <v>365</v>
      </c>
      <c r="DK2" s="759"/>
      <c r="DL2" s="759"/>
      <c r="DM2" s="759"/>
      <c r="DN2" s="759"/>
      <c r="DO2" s="760"/>
      <c r="DP2" s="224"/>
      <c r="DQ2" s="758" t="s">
        <v>366</v>
      </c>
      <c r="DR2" s="759"/>
      <c r="DS2" s="759"/>
      <c r="DT2" s="759"/>
      <c r="DU2" s="759"/>
      <c r="DV2" s="759"/>
      <c r="DW2" s="759"/>
      <c r="DX2" s="759"/>
      <c r="DY2" s="759"/>
      <c r="DZ2" s="760"/>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61" t="s">
        <v>367</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28"/>
      <c r="BA4" s="228"/>
      <c r="BB4" s="228"/>
      <c r="BC4" s="228"/>
      <c r="BD4" s="228"/>
      <c r="BE4" s="229"/>
      <c r="BF4" s="229"/>
      <c r="BG4" s="229"/>
      <c r="BH4" s="229"/>
      <c r="BI4" s="229"/>
      <c r="BJ4" s="229"/>
      <c r="BK4" s="229"/>
      <c r="BL4" s="229"/>
      <c r="BM4" s="229"/>
      <c r="BN4" s="229"/>
      <c r="BO4" s="229"/>
      <c r="BP4" s="229"/>
      <c r="BQ4" s="762" t="s">
        <v>368</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0"/>
    </row>
    <row r="5" spans="1:131" s="231" customFormat="1" ht="26.25" customHeight="1" x14ac:dyDescent="0.2">
      <c r="A5" s="763" t="s">
        <v>369</v>
      </c>
      <c r="B5" s="764"/>
      <c r="C5" s="764"/>
      <c r="D5" s="764"/>
      <c r="E5" s="764"/>
      <c r="F5" s="764"/>
      <c r="G5" s="764"/>
      <c r="H5" s="764"/>
      <c r="I5" s="764"/>
      <c r="J5" s="764"/>
      <c r="K5" s="764"/>
      <c r="L5" s="764"/>
      <c r="M5" s="764"/>
      <c r="N5" s="764"/>
      <c r="O5" s="764"/>
      <c r="P5" s="765"/>
      <c r="Q5" s="769" t="s">
        <v>370</v>
      </c>
      <c r="R5" s="770"/>
      <c r="S5" s="770"/>
      <c r="T5" s="770"/>
      <c r="U5" s="771"/>
      <c r="V5" s="769" t="s">
        <v>371</v>
      </c>
      <c r="W5" s="770"/>
      <c r="X5" s="770"/>
      <c r="Y5" s="770"/>
      <c r="Z5" s="771"/>
      <c r="AA5" s="769" t="s">
        <v>372</v>
      </c>
      <c r="AB5" s="770"/>
      <c r="AC5" s="770"/>
      <c r="AD5" s="770"/>
      <c r="AE5" s="770"/>
      <c r="AF5" s="775" t="s">
        <v>373</v>
      </c>
      <c r="AG5" s="770"/>
      <c r="AH5" s="770"/>
      <c r="AI5" s="770"/>
      <c r="AJ5" s="776"/>
      <c r="AK5" s="770" t="s">
        <v>374</v>
      </c>
      <c r="AL5" s="770"/>
      <c r="AM5" s="770"/>
      <c r="AN5" s="770"/>
      <c r="AO5" s="771"/>
      <c r="AP5" s="769" t="s">
        <v>375</v>
      </c>
      <c r="AQ5" s="770"/>
      <c r="AR5" s="770"/>
      <c r="AS5" s="770"/>
      <c r="AT5" s="771"/>
      <c r="AU5" s="769" t="s">
        <v>376</v>
      </c>
      <c r="AV5" s="770"/>
      <c r="AW5" s="770"/>
      <c r="AX5" s="770"/>
      <c r="AY5" s="776"/>
      <c r="AZ5" s="228"/>
      <c r="BA5" s="228"/>
      <c r="BB5" s="228"/>
      <c r="BC5" s="228"/>
      <c r="BD5" s="228"/>
      <c r="BE5" s="229"/>
      <c r="BF5" s="229"/>
      <c r="BG5" s="229"/>
      <c r="BH5" s="229"/>
      <c r="BI5" s="229"/>
      <c r="BJ5" s="229"/>
      <c r="BK5" s="229"/>
      <c r="BL5" s="229"/>
      <c r="BM5" s="229"/>
      <c r="BN5" s="229"/>
      <c r="BO5" s="229"/>
      <c r="BP5" s="229"/>
      <c r="BQ5" s="763" t="s">
        <v>377</v>
      </c>
      <c r="BR5" s="764"/>
      <c r="BS5" s="764"/>
      <c r="BT5" s="764"/>
      <c r="BU5" s="764"/>
      <c r="BV5" s="764"/>
      <c r="BW5" s="764"/>
      <c r="BX5" s="764"/>
      <c r="BY5" s="764"/>
      <c r="BZ5" s="764"/>
      <c r="CA5" s="764"/>
      <c r="CB5" s="764"/>
      <c r="CC5" s="764"/>
      <c r="CD5" s="764"/>
      <c r="CE5" s="764"/>
      <c r="CF5" s="764"/>
      <c r="CG5" s="765"/>
      <c r="CH5" s="769" t="s">
        <v>378</v>
      </c>
      <c r="CI5" s="770"/>
      <c r="CJ5" s="770"/>
      <c r="CK5" s="770"/>
      <c r="CL5" s="771"/>
      <c r="CM5" s="769" t="s">
        <v>379</v>
      </c>
      <c r="CN5" s="770"/>
      <c r="CO5" s="770"/>
      <c r="CP5" s="770"/>
      <c r="CQ5" s="771"/>
      <c r="CR5" s="769" t="s">
        <v>380</v>
      </c>
      <c r="CS5" s="770"/>
      <c r="CT5" s="770"/>
      <c r="CU5" s="770"/>
      <c r="CV5" s="771"/>
      <c r="CW5" s="769" t="s">
        <v>381</v>
      </c>
      <c r="CX5" s="770"/>
      <c r="CY5" s="770"/>
      <c r="CZ5" s="770"/>
      <c r="DA5" s="771"/>
      <c r="DB5" s="769" t="s">
        <v>382</v>
      </c>
      <c r="DC5" s="770"/>
      <c r="DD5" s="770"/>
      <c r="DE5" s="770"/>
      <c r="DF5" s="771"/>
      <c r="DG5" s="799" t="s">
        <v>383</v>
      </c>
      <c r="DH5" s="800"/>
      <c r="DI5" s="800"/>
      <c r="DJ5" s="800"/>
      <c r="DK5" s="801"/>
      <c r="DL5" s="799" t="s">
        <v>384</v>
      </c>
      <c r="DM5" s="800"/>
      <c r="DN5" s="800"/>
      <c r="DO5" s="800"/>
      <c r="DP5" s="801"/>
      <c r="DQ5" s="769" t="s">
        <v>385</v>
      </c>
      <c r="DR5" s="770"/>
      <c r="DS5" s="770"/>
      <c r="DT5" s="770"/>
      <c r="DU5" s="771"/>
      <c r="DV5" s="769" t="s">
        <v>376</v>
      </c>
      <c r="DW5" s="770"/>
      <c r="DX5" s="770"/>
      <c r="DY5" s="770"/>
      <c r="DZ5" s="776"/>
      <c r="EA5" s="230"/>
    </row>
    <row r="6" spans="1:131" s="231"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28"/>
      <c r="BA6" s="228"/>
      <c r="BB6" s="228"/>
      <c r="BC6" s="228"/>
      <c r="BD6" s="228"/>
      <c r="BE6" s="229"/>
      <c r="BF6" s="229"/>
      <c r="BG6" s="229"/>
      <c r="BH6" s="229"/>
      <c r="BI6" s="229"/>
      <c r="BJ6" s="229"/>
      <c r="BK6" s="229"/>
      <c r="BL6" s="229"/>
      <c r="BM6" s="229"/>
      <c r="BN6" s="229"/>
      <c r="BO6" s="229"/>
      <c r="BP6" s="229"/>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0"/>
    </row>
    <row r="7" spans="1:131" s="231" customFormat="1" ht="26.25" customHeight="1" thickTop="1" x14ac:dyDescent="0.2">
      <c r="A7" s="232">
        <v>1</v>
      </c>
      <c r="B7" s="785" t="s">
        <v>386</v>
      </c>
      <c r="C7" s="786"/>
      <c r="D7" s="786"/>
      <c r="E7" s="786"/>
      <c r="F7" s="786"/>
      <c r="G7" s="786"/>
      <c r="H7" s="786"/>
      <c r="I7" s="786"/>
      <c r="J7" s="786"/>
      <c r="K7" s="786"/>
      <c r="L7" s="786"/>
      <c r="M7" s="786"/>
      <c r="N7" s="786"/>
      <c r="O7" s="786"/>
      <c r="P7" s="787"/>
      <c r="Q7" s="788">
        <v>10334</v>
      </c>
      <c r="R7" s="789"/>
      <c r="S7" s="789"/>
      <c r="T7" s="789"/>
      <c r="U7" s="789"/>
      <c r="V7" s="789">
        <v>9410</v>
      </c>
      <c r="W7" s="789"/>
      <c r="X7" s="789"/>
      <c r="Y7" s="789"/>
      <c r="Z7" s="789"/>
      <c r="AA7" s="789">
        <v>924</v>
      </c>
      <c r="AB7" s="789"/>
      <c r="AC7" s="789"/>
      <c r="AD7" s="789"/>
      <c r="AE7" s="790"/>
      <c r="AF7" s="791">
        <v>565</v>
      </c>
      <c r="AG7" s="792"/>
      <c r="AH7" s="792"/>
      <c r="AI7" s="792"/>
      <c r="AJ7" s="793"/>
      <c r="AK7" s="794">
        <v>1271</v>
      </c>
      <c r="AL7" s="795"/>
      <c r="AM7" s="795"/>
      <c r="AN7" s="795"/>
      <c r="AO7" s="795"/>
      <c r="AP7" s="795">
        <v>11025</v>
      </c>
      <c r="AQ7" s="795"/>
      <c r="AR7" s="795"/>
      <c r="AS7" s="795"/>
      <c r="AT7" s="795"/>
      <c r="AU7" s="796"/>
      <c r="AV7" s="796"/>
      <c r="AW7" s="796"/>
      <c r="AX7" s="796"/>
      <c r="AY7" s="797"/>
      <c r="AZ7" s="228"/>
      <c r="BA7" s="228"/>
      <c r="BB7" s="228"/>
      <c r="BC7" s="228"/>
      <c r="BD7" s="228"/>
      <c r="BE7" s="229"/>
      <c r="BF7" s="229"/>
      <c r="BG7" s="229"/>
      <c r="BH7" s="229"/>
      <c r="BI7" s="229"/>
      <c r="BJ7" s="229"/>
      <c r="BK7" s="229"/>
      <c r="BL7" s="229"/>
      <c r="BM7" s="229"/>
      <c r="BN7" s="229"/>
      <c r="BO7" s="229"/>
      <c r="BP7" s="229"/>
      <c r="BQ7" s="232">
        <v>1</v>
      </c>
      <c r="BR7" s="233"/>
      <c r="BS7" s="782" t="s">
        <v>568</v>
      </c>
      <c r="BT7" s="783"/>
      <c r="BU7" s="783"/>
      <c r="BV7" s="783"/>
      <c r="BW7" s="783"/>
      <c r="BX7" s="783"/>
      <c r="BY7" s="783"/>
      <c r="BZ7" s="783"/>
      <c r="CA7" s="783"/>
      <c r="CB7" s="783"/>
      <c r="CC7" s="783"/>
      <c r="CD7" s="783"/>
      <c r="CE7" s="783"/>
      <c r="CF7" s="783"/>
      <c r="CG7" s="798"/>
      <c r="CH7" s="779">
        <v>2</v>
      </c>
      <c r="CI7" s="780"/>
      <c r="CJ7" s="780"/>
      <c r="CK7" s="780"/>
      <c r="CL7" s="781"/>
      <c r="CM7" s="779">
        <v>607</v>
      </c>
      <c r="CN7" s="780"/>
      <c r="CO7" s="780"/>
      <c r="CP7" s="780"/>
      <c r="CQ7" s="781"/>
      <c r="CR7" s="779">
        <v>189</v>
      </c>
      <c r="CS7" s="780"/>
      <c r="CT7" s="780"/>
      <c r="CU7" s="780"/>
      <c r="CV7" s="781"/>
      <c r="CW7" s="779">
        <v>49</v>
      </c>
      <c r="CX7" s="780"/>
      <c r="CY7" s="780"/>
      <c r="CZ7" s="780"/>
      <c r="DA7" s="781"/>
      <c r="DB7" s="779" t="s">
        <v>569</v>
      </c>
      <c r="DC7" s="780"/>
      <c r="DD7" s="780"/>
      <c r="DE7" s="780"/>
      <c r="DF7" s="781"/>
      <c r="DG7" s="779" t="s">
        <v>569</v>
      </c>
      <c r="DH7" s="780"/>
      <c r="DI7" s="780"/>
      <c r="DJ7" s="780"/>
      <c r="DK7" s="781"/>
      <c r="DL7" s="779">
        <v>119</v>
      </c>
      <c r="DM7" s="780"/>
      <c r="DN7" s="780"/>
      <c r="DO7" s="780"/>
      <c r="DP7" s="781"/>
      <c r="DQ7" s="779">
        <v>12</v>
      </c>
      <c r="DR7" s="780"/>
      <c r="DS7" s="780"/>
      <c r="DT7" s="780"/>
      <c r="DU7" s="781"/>
      <c r="DV7" s="782"/>
      <c r="DW7" s="783"/>
      <c r="DX7" s="783"/>
      <c r="DY7" s="783"/>
      <c r="DZ7" s="784"/>
      <c r="EA7" s="230"/>
    </row>
    <row r="8" spans="1:131" s="231" customFormat="1" ht="26.25" customHeight="1" x14ac:dyDescent="0.2">
      <c r="A8" s="234">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28"/>
      <c r="BA8" s="228"/>
      <c r="BB8" s="228"/>
      <c r="BC8" s="228"/>
      <c r="BD8" s="228"/>
      <c r="BE8" s="229"/>
      <c r="BF8" s="229"/>
      <c r="BG8" s="229"/>
      <c r="BH8" s="229"/>
      <c r="BI8" s="229"/>
      <c r="BJ8" s="229"/>
      <c r="BK8" s="229"/>
      <c r="BL8" s="229"/>
      <c r="BM8" s="229"/>
      <c r="BN8" s="229"/>
      <c r="BO8" s="229"/>
      <c r="BP8" s="229"/>
      <c r="BQ8" s="234">
        <v>2</v>
      </c>
      <c r="BR8" s="235"/>
      <c r="BS8" s="809" t="s">
        <v>570</v>
      </c>
      <c r="BT8" s="810"/>
      <c r="BU8" s="810"/>
      <c r="BV8" s="810"/>
      <c r="BW8" s="810"/>
      <c r="BX8" s="810"/>
      <c r="BY8" s="810"/>
      <c r="BZ8" s="810"/>
      <c r="CA8" s="810"/>
      <c r="CB8" s="810"/>
      <c r="CC8" s="810"/>
      <c r="CD8" s="810"/>
      <c r="CE8" s="810"/>
      <c r="CF8" s="810"/>
      <c r="CG8" s="811"/>
      <c r="CH8" s="812">
        <v>-18</v>
      </c>
      <c r="CI8" s="813"/>
      <c r="CJ8" s="813"/>
      <c r="CK8" s="813"/>
      <c r="CL8" s="814"/>
      <c r="CM8" s="812">
        <v>239</v>
      </c>
      <c r="CN8" s="813"/>
      <c r="CO8" s="813"/>
      <c r="CP8" s="813"/>
      <c r="CQ8" s="814"/>
      <c r="CR8" s="812">
        <v>75</v>
      </c>
      <c r="CS8" s="813"/>
      <c r="CT8" s="813"/>
      <c r="CU8" s="813"/>
      <c r="CV8" s="814"/>
      <c r="CW8" s="812">
        <v>4</v>
      </c>
      <c r="CX8" s="813"/>
      <c r="CY8" s="813"/>
      <c r="CZ8" s="813"/>
      <c r="DA8" s="814"/>
      <c r="DB8" s="812" t="s">
        <v>569</v>
      </c>
      <c r="DC8" s="813"/>
      <c r="DD8" s="813"/>
      <c r="DE8" s="813"/>
      <c r="DF8" s="814"/>
      <c r="DG8" s="812" t="s">
        <v>569</v>
      </c>
      <c r="DH8" s="813"/>
      <c r="DI8" s="813"/>
      <c r="DJ8" s="813"/>
      <c r="DK8" s="814"/>
      <c r="DL8" s="812">
        <v>50</v>
      </c>
      <c r="DM8" s="813"/>
      <c r="DN8" s="813"/>
      <c r="DO8" s="813"/>
      <c r="DP8" s="814"/>
      <c r="DQ8" s="812">
        <v>5</v>
      </c>
      <c r="DR8" s="813"/>
      <c r="DS8" s="813"/>
      <c r="DT8" s="813"/>
      <c r="DU8" s="814"/>
      <c r="DV8" s="809"/>
      <c r="DW8" s="810"/>
      <c r="DX8" s="810"/>
      <c r="DY8" s="810"/>
      <c r="DZ8" s="815"/>
      <c r="EA8" s="230"/>
    </row>
    <row r="9" spans="1:131" s="231" customFormat="1" ht="26.25" customHeight="1" x14ac:dyDescent="0.2">
      <c r="A9" s="234">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28"/>
      <c r="BA9" s="228"/>
      <c r="BB9" s="228"/>
      <c r="BC9" s="228"/>
      <c r="BD9" s="228"/>
      <c r="BE9" s="229"/>
      <c r="BF9" s="229"/>
      <c r="BG9" s="229"/>
      <c r="BH9" s="229"/>
      <c r="BI9" s="229"/>
      <c r="BJ9" s="229"/>
      <c r="BK9" s="229"/>
      <c r="BL9" s="229"/>
      <c r="BM9" s="229"/>
      <c r="BN9" s="229"/>
      <c r="BO9" s="229"/>
      <c r="BP9" s="229"/>
      <c r="BQ9" s="234">
        <v>3</v>
      </c>
      <c r="BR9" s="235"/>
      <c r="BS9" s="809" t="s">
        <v>571</v>
      </c>
      <c r="BT9" s="810"/>
      <c r="BU9" s="810"/>
      <c r="BV9" s="810"/>
      <c r="BW9" s="810"/>
      <c r="BX9" s="810"/>
      <c r="BY9" s="810"/>
      <c r="BZ9" s="810"/>
      <c r="CA9" s="810"/>
      <c r="CB9" s="810"/>
      <c r="CC9" s="810"/>
      <c r="CD9" s="810"/>
      <c r="CE9" s="810"/>
      <c r="CF9" s="810"/>
      <c r="CG9" s="811"/>
      <c r="CH9" s="812">
        <v>2</v>
      </c>
      <c r="CI9" s="813"/>
      <c r="CJ9" s="813"/>
      <c r="CK9" s="813"/>
      <c r="CL9" s="814"/>
      <c r="CM9" s="812">
        <v>129</v>
      </c>
      <c r="CN9" s="813"/>
      <c r="CO9" s="813"/>
      <c r="CP9" s="813"/>
      <c r="CQ9" s="814"/>
      <c r="CR9" s="812">
        <v>27</v>
      </c>
      <c r="CS9" s="813"/>
      <c r="CT9" s="813"/>
      <c r="CU9" s="813"/>
      <c r="CV9" s="814"/>
      <c r="CW9" s="812">
        <v>1</v>
      </c>
      <c r="CX9" s="813"/>
      <c r="CY9" s="813"/>
      <c r="CZ9" s="813"/>
      <c r="DA9" s="814"/>
      <c r="DB9" s="812" t="s">
        <v>569</v>
      </c>
      <c r="DC9" s="813"/>
      <c r="DD9" s="813"/>
      <c r="DE9" s="813"/>
      <c r="DF9" s="814"/>
      <c r="DG9" s="812" t="s">
        <v>569</v>
      </c>
      <c r="DH9" s="813"/>
      <c r="DI9" s="813"/>
      <c r="DJ9" s="813"/>
      <c r="DK9" s="814"/>
      <c r="DL9" s="812">
        <v>100</v>
      </c>
      <c r="DM9" s="813"/>
      <c r="DN9" s="813"/>
      <c r="DO9" s="813"/>
      <c r="DP9" s="814"/>
      <c r="DQ9" s="812">
        <v>10</v>
      </c>
      <c r="DR9" s="813"/>
      <c r="DS9" s="813"/>
      <c r="DT9" s="813"/>
      <c r="DU9" s="814"/>
      <c r="DV9" s="809"/>
      <c r="DW9" s="810"/>
      <c r="DX9" s="810"/>
      <c r="DY9" s="810"/>
      <c r="DZ9" s="815"/>
      <c r="EA9" s="230"/>
    </row>
    <row r="10" spans="1:131" s="231" customFormat="1" ht="26.25" customHeight="1" x14ac:dyDescent="0.2">
      <c r="A10" s="234">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28"/>
      <c r="BA10" s="228"/>
      <c r="BB10" s="228"/>
      <c r="BC10" s="228"/>
      <c r="BD10" s="228"/>
      <c r="BE10" s="229"/>
      <c r="BF10" s="229"/>
      <c r="BG10" s="229"/>
      <c r="BH10" s="229"/>
      <c r="BI10" s="229"/>
      <c r="BJ10" s="229"/>
      <c r="BK10" s="229"/>
      <c r="BL10" s="229"/>
      <c r="BM10" s="229"/>
      <c r="BN10" s="229"/>
      <c r="BO10" s="229"/>
      <c r="BP10" s="229"/>
      <c r="BQ10" s="234">
        <v>4</v>
      </c>
      <c r="BR10" s="235"/>
      <c r="BS10" s="809" t="s">
        <v>572</v>
      </c>
      <c r="BT10" s="810"/>
      <c r="BU10" s="810"/>
      <c r="BV10" s="810"/>
      <c r="BW10" s="810"/>
      <c r="BX10" s="810"/>
      <c r="BY10" s="810"/>
      <c r="BZ10" s="810"/>
      <c r="CA10" s="810"/>
      <c r="CB10" s="810"/>
      <c r="CC10" s="810"/>
      <c r="CD10" s="810"/>
      <c r="CE10" s="810"/>
      <c r="CF10" s="810"/>
      <c r="CG10" s="811"/>
      <c r="CH10" s="812">
        <v>2</v>
      </c>
      <c r="CI10" s="813"/>
      <c r="CJ10" s="813"/>
      <c r="CK10" s="813"/>
      <c r="CL10" s="814"/>
      <c r="CM10" s="812">
        <v>44</v>
      </c>
      <c r="CN10" s="813"/>
      <c r="CO10" s="813"/>
      <c r="CP10" s="813"/>
      <c r="CQ10" s="814"/>
      <c r="CR10" s="812">
        <v>20</v>
      </c>
      <c r="CS10" s="813"/>
      <c r="CT10" s="813"/>
      <c r="CU10" s="813"/>
      <c r="CV10" s="814"/>
      <c r="CW10" s="812">
        <v>2</v>
      </c>
      <c r="CX10" s="813"/>
      <c r="CY10" s="813"/>
      <c r="CZ10" s="813"/>
      <c r="DA10" s="814"/>
      <c r="DB10" s="812" t="s">
        <v>569</v>
      </c>
      <c r="DC10" s="813"/>
      <c r="DD10" s="813"/>
      <c r="DE10" s="813"/>
      <c r="DF10" s="814"/>
      <c r="DG10" s="812" t="s">
        <v>569</v>
      </c>
      <c r="DH10" s="813"/>
      <c r="DI10" s="813"/>
      <c r="DJ10" s="813"/>
      <c r="DK10" s="814"/>
      <c r="DL10" s="812" t="s">
        <v>569</v>
      </c>
      <c r="DM10" s="813"/>
      <c r="DN10" s="813"/>
      <c r="DO10" s="813"/>
      <c r="DP10" s="814"/>
      <c r="DQ10" s="812" t="s">
        <v>569</v>
      </c>
      <c r="DR10" s="813"/>
      <c r="DS10" s="813"/>
      <c r="DT10" s="813"/>
      <c r="DU10" s="814"/>
      <c r="DV10" s="809"/>
      <c r="DW10" s="810"/>
      <c r="DX10" s="810"/>
      <c r="DY10" s="810"/>
      <c r="DZ10" s="815"/>
      <c r="EA10" s="230"/>
    </row>
    <row r="11" spans="1:131" s="231" customFormat="1" ht="26.25" customHeight="1" x14ac:dyDescent="0.2">
      <c r="A11" s="234">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28"/>
      <c r="BA11" s="228"/>
      <c r="BB11" s="228"/>
      <c r="BC11" s="228"/>
      <c r="BD11" s="228"/>
      <c r="BE11" s="229"/>
      <c r="BF11" s="229"/>
      <c r="BG11" s="229"/>
      <c r="BH11" s="229"/>
      <c r="BI11" s="229"/>
      <c r="BJ11" s="229"/>
      <c r="BK11" s="229"/>
      <c r="BL11" s="229"/>
      <c r="BM11" s="229"/>
      <c r="BN11" s="229"/>
      <c r="BO11" s="229"/>
      <c r="BP11" s="229"/>
      <c r="BQ11" s="234">
        <v>5</v>
      </c>
      <c r="BR11" s="235"/>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0"/>
    </row>
    <row r="12" spans="1:131" s="231" customFormat="1" ht="26.25" customHeight="1" x14ac:dyDescent="0.2">
      <c r="A12" s="234">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28"/>
      <c r="BA12" s="228"/>
      <c r="BB12" s="228"/>
      <c r="BC12" s="228"/>
      <c r="BD12" s="228"/>
      <c r="BE12" s="229"/>
      <c r="BF12" s="229"/>
      <c r="BG12" s="229"/>
      <c r="BH12" s="229"/>
      <c r="BI12" s="229"/>
      <c r="BJ12" s="229"/>
      <c r="BK12" s="229"/>
      <c r="BL12" s="229"/>
      <c r="BM12" s="229"/>
      <c r="BN12" s="229"/>
      <c r="BO12" s="229"/>
      <c r="BP12" s="229"/>
      <c r="BQ12" s="234">
        <v>6</v>
      </c>
      <c r="BR12" s="235"/>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0"/>
    </row>
    <row r="13" spans="1:131" s="231" customFormat="1" ht="26.25" customHeight="1" x14ac:dyDescent="0.2">
      <c r="A13" s="234">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28"/>
      <c r="BA13" s="228"/>
      <c r="BB13" s="228"/>
      <c r="BC13" s="228"/>
      <c r="BD13" s="228"/>
      <c r="BE13" s="229"/>
      <c r="BF13" s="229"/>
      <c r="BG13" s="229"/>
      <c r="BH13" s="229"/>
      <c r="BI13" s="229"/>
      <c r="BJ13" s="229"/>
      <c r="BK13" s="229"/>
      <c r="BL13" s="229"/>
      <c r="BM13" s="229"/>
      <c r="BN13" s="229"/>
      <c r="BO13" s="229"/>
      <c r="BP13" s="229"/>
      <c r="BQ13" s="234">
        <v>7</v>
      </c>
      <c r="BR13" s="235"/>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0"/>
    </row>
    <row r="14" spans="1:131" s="231" customFormat="1" ht="26.25" customHeight="1" x14ac:dyDescent="0.2">
      <c r="A14" s="234">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28"/>
      <c r="BA14" s="228"/>
      <c r="BB14" s="228"/>
      <c r="BC14" s="228"/>
      <c r="BD14" s="228"/>
      <c r="BE14" s="229"/>
      <c r="BF14" s="229"/>
      <c r="BG14" s="229"/>
      <c r="BH14" s="229"/>
      <c r="BI14" s="229"/>
      <c r="BJ14" s="229"/>
      <c r="BK14" s="229"/>
      <c r="BL14" s="229"/>
      <c r="BM14" s="229"/>
      <c r="BN14" s="229"/>
      <c r="BO14" s="229"/>
      <c r="BP14" s="229"/>
      <c r="BQ14" s="234">
        <v>8</v>
      </c>
      <c r="BR14" s="235"/>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0"/>
    </row>
    <row r="15" spans="1:131" s="231" customFormat="1" ht="26.25" customHeight="1" x14ac:dyDescent="0.2">
      <c r="A15" s="234">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28"/>
      <c r="BA15" s="228"/>
      <c r="BB15" s="228"/>
      <c r="BC15" s="228"/>
      <c r="BD15" s="228"/>
      <c r="BE15" s="229"/>
      <c r="BF15" s="229"/>
      <c r="BG15" s="229"/>
      <c r="BH15" s="229"/>
      <c r="BI15" s="229"/>
      <c r="BJ15" s="229"/>
      <c r="BK15" s="229"/>
      <c r="BL15" s="229"/>
      <c r="BM15" s="229"/>
      <c r="BN15" s="229"/>
      <c r="BO15" s="229"/>
      <c r="BP15" s="229"/>
      <c r="BQ15" s="234">
        <v>9</v>
      </c>
      <c r="BR15" s="235"/>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0"/>
    </row>
    <row r="16" spans="1:131" s="231" customFormat="1" ht="26.25" customHeight="1" x14ac:dyDescent="0.2">
      <c r="A16" s="234">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28"/>
      <c r="BA16" s="228"/>
      <c r="BB16" s="228"/>
      <c r="BC16" s="228"/>
      <c r="BD16" s="228"/>
      <c r="BE16" s="229"/>
      <c r="BF16" s="229"/>
      <c r="BG16" s="229"/>
      <c r="BH16" s="229"/>
      <c r="BI16" s="229"/>
      <c r="BJ16" s="229"/>
      <c r="BK16" s="229"/>
      <c r="BL16" s="229"/>
      <c r="BM16" s="229"/>
      <c r="BN16" s="229"/>
      <c r="BO16" s="229"/>
      <c r="BP16" s="229"/>
      <c r="BQ16" s="234">
        <v>10</v>
      </c>
      <c r="BR16" s="235"/>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0"/>
    </row>
    <row r="17" spans="1:131" s="231" customFormat="1" ht="26.25" customHeight="1" x14ac:dyDescent="0.2">
      <c r="A17" s="234">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28"/>
      <c r="BA17" s="228"/>
      <c r="BB17" s="228"/>
      <c r="BC17" s="228"/>
      <c r="BD17" s="228"/>
      <c r="BE17" s="229"/>
      <c r="BF17" s="229"/>
      <c r="BG17" s="229"/>
      <c r="BH17" s="229"/>
      <c r="BI17" s="229"/>
      <c r="BJ17" s="229"/>
      <c r="BK17" s="229"/>
      <c r="BL17" s="229"/>
      <c r="BM17" s="229"/>
      <c r="BN17" s="229"/>
      <c r="BO17" s="229"/>
      <c r="BP17" s="229"/>
      <c r="BQ17" s="234">
        <v>11</v>
      </c>
      <c r="BR17" s="235"/>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0"/>
    </row>
    <row r="18" spans="1:131" s="231" customFormat="1" ht="26.25" customHeight="1" x14ac:dyDescent="0.2">
      <c r="A18" s="234">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28"/>
      <c r="BA18" s="228"/>
      <c r="BB18" s="228"/>
      <c r="BC18" s="228"/>
      <c r="BD18" s="228"/>
      <c r="BE18" s="229"/>
      <c r="BF18" s="229"/>
      <c r="BG18" s="229"/>
      <c r="BH18" s="229"/>
      <c r="BI18" s="229"/>
      <c r="BJ18" s="229"/>
      <c r="BK18" s="229"/>
      <c r="BL18" s="229"/>
      <c r="BM18" s="229"/>
      <c r="BN18" s="229"/>
      <c r="BO18" s="229"/>
      <c r="BP18" s="229"/>
      <c r="BQ18" s="234">
        <v>12</v>
      </c>
      <c r="BR18" s="235"/>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0"/>
    </row>
    <row r="19" spans="1:131" s="231" customFormat="1" ht="26.25" customHeight="1" x14ac:dyDescent="0.2">
      <c r="A19" s="234">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28"/>
      <c r="BA19" s="228"/>
      <c r="BB19" s="228"/>
      <c r="BC19" s="228"/>
      <c r="BD19" s="228"/>
      <c r="BE19" s="229"/>
      <c r="BF19" s="229"/>
      <c r="BG19" s="229"/>
      <c r="BH19" s="229"/>
      <c r="BI19" s="229"/>
      <c r="BJ19" s="229"/>
      <c r="BK19" s="229"/>
      <c r="BL19" s="229"/>
      <c r="BM19" s="229"/>
      <c r="BN19" s="229"/>
      <c r="BO19" s="229"/>
      <c r="BP19" s="229"/>
      <c r="BQ19" s="234">
        <v>13</v>
      </c>
      <c r="BR19" s="235"/>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0"/>
    </row>
    <row r="20" spans="1:131" s="231" customFormat="1" ht="26.25" customHeight="1" x14ac:dyDescent="0.2">
      <c r="A20" s="234">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28"/>
      <c r="BA20" s="228"/>
      <c r="BB20" s="228"/>
      <c r="BC20" s="228"/>
      <c r="BD20" s="228"/>
      <c r="BE20" s="229"/>
      <c r="BF20" s="229"/>
      <c r="BG20" s="229"/>
      <c r="BH20" s="229"/>
      <c r="BI20" s="229"/>
      <c r="BJ20" s="229"/>
      <c r="BK20" s="229"/>
      <c r="BL20" s="229"/>
      <c r="BM20" s="229"/>
      <c r="BN20" s="229"/>
      <c r="BO20" s="229"/>
      <c r="BP20" s="229"/>
      <c r="BQ20" s="234">
        <v>14</v>
      </c>
      <c r="BR20" s="235"/>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0"/>
    </row>
    <row r="21" spans="1:131" s="231" customFormat="1" ht="26.25" customHeight="1" thickBot="1" x14ac:dyDescent="0.25">
      <c r="A21" s="234">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28"/>
      <c r="BA21" s="228"/>
      <c r="BB21" s="228"/>
      <c r="BC21" s="228"/>
      <c r="BD21" s="228"/>
      <c r="BE21" s="229"/>
      <c r="BF21" s="229"/>
      <c r="BG21" s="229"/>
      <c r="BH21" s="229"/>
      <c r="BI21" s="229"/>
      <c r="BJ21" s="229"/>
      <c r="BK21" s="229"/>
      <c r="BL21" s="229"/>
      <c r="BM21" s="229"/>
      <c r="BN21" s="229"/>
      <c r="BO21" s="229"/>
      <c r="BP21" s="229"/>
      <c r="BQ21" s="234">
        <v>15</v>
      </c>
      <c r="BR21" s="235"/>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0"/>
    </row>
    <row r="22" spans="1:131" s="231" customFormat="1" ht="26.25" customHeight="1" x14ac:dyDescent="0.2">
      <c r="A22" s="234">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387</v>
      </c>
      <c r="BA22" s="842"/>
      <c r="BB22" s="842"/>
      <c r="BC22" s="842"/>
      <c r="BD22" s="843"/>
      <c r="BE22" s="229"/>
      <c r="BF22" s="229"/>
      <c r="BG22" s="229"/>
      <c r="BH22" s="229"/>
      <c r="BI22" s="229"/>
      <c r="BJ22" s="229"/>
      <c r="BK22" s="229"/>
      <c r="BL22" s="229"/>
      <c r="BM22" s="229"/>
      <c r="BN22" s="229"/>
      <c r="BO22" s="229"/>
      <c r="BP22" s="229"/>
      <c r="BQ22" s="234">
        <v>16</v>
      </c>
      <c r="BR22" s="235"/>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0"/>
    </row>
    <row r="23" spans="1:131" s="231" customFormat="1" ht="26.25" customHeight="1" thickBot="1" x14ac:dyDescent="0.25">
      <c r="A23" s="236" t="s">
        <v>388</v>
      </c>
      <c r="B23" s="825" t="s">
        <v>389</v>
      </c>
      <c r="C23" s="826"/>
      <c r="D23" s="826"/>
      <c r="E23" s="826"/>
      <c r="F23" s="826"/>
      <c r="G23" s="826"/>
      <c r="H23" s="826"/>
      <c r="I23" s="826"/>
      <c r="J23" s="826"/>
      <c r="K23" s="826"/>
      <c r="L23" s="826"/>
      <c r="M23" s="826"/>
      <c r="N23" s="826"/>
      <c r="O23" s="826"/>
      <c r="P23" s="827"/>
      <c r="Q23" s="828">
        <v>10334</v>
      </c>
      <c r="R23" s="829"/>
      <c r="S23" s="829"/>
      <c r="T23" s="829"/>
      <c r="U23" s="829"/>
      <c r="V23" s="829">
        <v>9410</v>
      </c>
      <c r="W23" s="829"/>
      <c r="X23" s="829"/>
      <c r="Y23" s="829"/>
      <c r="Z23" s="829"/>
      <c r="AA23" s="829">
        <v>924</v>
      </c>
      <c r="AB23" s="829"/>
      <c r="AC23" s="829"/>
      <c r="AD23" s="829"/>
      <c r="AE23" s="830"/>
      <c r="AF23" s="831">
        <v>565</v>
      </c>
      <c r="AG23" s="829"/>
      <c r="AH23" s="829"/>
      <c r="AI23" s="829"/>
      <c r="AJ23" s="832"/>
      <c r="AK23" s="833"/>
      <c r="AL23" s="834"/>
      <c r="AM23" s="834"/>
      <c r="AN23" s="834"/>
      <c r="AO23" s="834"/>
      <c r="AP23" s="829">
        <v>11025</v>
      </c>
      <c r="AQ23" s="829"/>
      <c r="AR23" s="829"/>
      <c r="AS23" s="829"/>
      <c r="AT23" s="829"/>
      <c r="AU23" s="845"/>
      <c r="AV23" s="845"/>
      <c r="AW23" s="845"/>
      <c r="AX23" s="845"/>
      <c r="AY23" s="846"/>
      <c r="AZ23" s="847" t="s">
        <v>136</v>
      </c>
      <c r="BA23" s="848"/>
      <c r="BB23" s="848"/>
      <c r="BC23" s="848"/>
      <c r="BD23" s="849"/>
      <c r="BE23" s="229"/>
      <c r="BF23" s="229"/>
      <c r="BG23" s="229"/>
      <c r="BH23" s="229"/>
      <c r="BI23" s="229"/>
      <c r="BJ23" s="229"/>
      <c r="BK23" s="229"/>
      <c r="BL23" s="229"/>
      <c r="BM23" s="229"/>
      <c r="BN23" s="229"/>
      <c r="BO23" s="229"/>
      <c r="BP23" s="229"/>
      <c r="BQ23" s="234">
        <v>17</v>
      </c>
      <c r="BR23" s="235"/>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0"/>
    </row>
    <row r="24" spans="1:131" s="231" customFormat="1" ht="26.25" customHeight="1" x14ac:dyDescent="0.2">
      <c r="A24" s="844" t="s">
        <v>390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28"/>
      <c r="BA24" s="228"/>
      <c r="BB24" s="228"/>
      <c r="BC24" s="228"/>
      <c r="BD24" s="228"/>
      <c r="BE24" s="229"/>
      <c r="BF24" s="229"/>
      <c r="BG24" s="229"/>
      <c r="BH24" s="229"/>
      <c r="BI24" s="229"/>
      <c r="BJ24" s="229"/>
      <c r="BK24" s="229"/>
      <c r="BL24" s="229"/>
      <c r="BM24" s="229"/>
      <c r="BN24" s="229"/>
      <c r="BO24" s="229"/>
      <c r="BP24" s="229"/>
      <c r="BQ24" s="234">
        <v>18</v>
      </c>
      <c r="BR24" s="235"/>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0"/>
    </row>
    <row r="25" spans="1:131" ht="26.25" customHeight="1" thickBot="1" x14ac:dyDescent="0.25">
      <c r="A25" s="761" t="s">
        <v>391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28"/>
      <c r="BK25" s="228"/>
      <c r="BL25" s="228"/>
      <c r="BM25" s="228"/>
      <c r="BN25" s="228"/>
      <c r="BO25" s="237"/>
      <c r="BP25" s="237"/>
      <c r="BQ25" s="234">
        <v>19</v>
      </c>
      <c r="BR25" s="235"/>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26"/>
    </row>
    <row r="26" spans="1:131" ht="26.25" customHeight="1" x14ac:dyDescent="0.2">
      <c r="A26" s="763" t="s">
        <v>369</v>
      </c>
      <c r="B26" s="764"/>
      <c r="C26" s="764"/>
      <c r="D26" s="764"/>
      <c r="E26" s="764"/>
      <c r="F26" s="764"/>
      <c r="G26" s="764"/>
      <c r="H26" s="764"/>
      <c r="I26" s="764"/>
      <c r="J26" s="764"/>
      <c r="K26" s="764"/>
      <c r="L26" s="764"/>
      <c r="M26" s="764"/>
      <c r="N26" s="764"/>
      <c r="O26" s="764"/>
      <c r="P26" s="765"/>
      <c r="Q26" s="769" t="s">
        <v>392</v>
      </c>
      <c r="R26" s="770"/>
      <c r="S26" s="770"/>
      <c r="T26" s="770"/>
      <c r="U26" s="771"/>
      <c r="V26" s="769" t="s">
        <v>393</v>
      </c>
      <c r="W26" s="770"/>
      <c r="X26" s="770"/>
      <c r="Y26" s="770"/>
      <c r="Z26" s="771"/>
      <c r="AA26" s="769" t="s">
        <v>394</v>
      </c>
      <c r="AB26" s="770"/>
      <c r="AC26" s="770"/>
      <c r="AD26" s="770"/>
      <c r="AE26" s="770"/>
      <c r="AF26" s="850" t="s">
        <v>395</v>
      </c>
      <c r="AG26" s="851"/>
      <c r="AH26" s="851"/>
      <c r="AI26" s="851"/>
      <c r="AJ26" s="852"/>
      <c r="AK26" s="770" t="s">
        <v>396</v>
      </c>
      <c r="AL26" s="770"/>
      <c r="AM26" s="770"/>
      <c r="AN26" s="770"/>
      <c r="AO26" s="771"/>
      <c r="AP26" s="769" t="s">
        <v>397</v>
      </c>
      <c r="AQ26" s="770"/>
      <c r="AR26" s="770"/>
      <c r="AS26" s="770"/>
      <c r="AT26" s="771"/>
      <c r="AU26" s="769" t="s">
        <v>398</v>
      </c>
      <c r="AV26" s="770"/>
      <c r="AW26" s="770"/>
      <c r="AX26" s="770"/>
      <c r="AY26" s="771"/>
      <c r="AZ26" s="769" t="s">
        <v>399</v>
      </c>
      <c r="BA26" s="770"/>
      <c r="BB26" s="770"/>
      <c r="BC26" s="770"/>
      <c r="BD26" s="771"/>
      <c r="BE26" s="769" t="s">
        <v>376</v>
      </c>
      <c r="BF26" s="770"/>
      <c r="BG26" s="770"/>
      <c r="BH26" s="770"/>
      <c r="BI26" s="776"/>
      <c r="BJ26" s="228"/>
      <c r="BK26" s="228"/>
      <c r="BL26" s="228"/>
      <c r="BM26" s="228"/>
      <c r="BN26" s="228"/>
      <c r="BO26" s="237"/>
      <c r="BP26" s="237"/>
      <c r="BQ26" s="234">
        <v>20</v>
      </c>
      <c r="BR26" s="235"/>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26"/>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28"/>
      <c r="BK27" s="228"/>
      <c r="BL27" s="228"/>
      <c r="BM27" s="228"/>
      <c r="BN27" s="228"/>
      <c r="BO27" s="237"/>
      <c r="BP27" s="237"/>
      <c r="BQ27" s="234">
        <v>21</v>
      </c>
      <c r="BR27" s="235"/>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26"/>
    </row>
    <row r="28" spans="1:131" ht="26.25" customHeight="1" thickTop="1" x14ac:dyDescent="0.2">
      <c r="A28" s="238">
        <v>1</v>
      </c>
      <c r="B28" s="785" t="s">
        <v>400</v>
      </c>
      <c r="C28" s="786"/>
      <c r="D28" s="786"/>
      <c r="E28" s="786"/>
      <c r="F28" s="786"/>
      <c r="G28" s="786"/>
      <c r="H28" s="786"/>
      <c r="I28" s="786"/>
      <c r="J28" s="786"/>
      <c r="K28" s="786"/>
      <c r="L28" s="786"/>
      <c r="M28" s="786"/>
      <c r="N28" s="786"/>
      <c r="O28" s="786"/>
      <c r="P28" s="787"/>
      <c r="Q28" s="858">
        <v>848</v>
      </c>
      <c r="R28" s="859"/>
      <c r="S28" s="859"/>
      <c r="T28" s="859"/>
      <c r="U28" s="859"/>
      <c r="V28" s="859">
        <v>837</v>
      </c>
      <c r="W28" s="859"/>
      <c r="X28" s="859"/>
      <c r="Y28" s="859"/>
      <c r="Z28" s="859"/>
      <c r="AA28" s="859">
        <v>11</v>
      </c>
      <c r="AB28" s="859"/>
      <c r="AC28" s="859"/>
      <c r="AD28" s="859"/>
      <c r="AE28" s="860"/>
      <c r="AF28" s="861">
        <v>11</v>
      </c>
      <c r="AG28" s="859"/>
      <c r="AH28" s="859"/>
      <c r="AI28" s="859"/>
      <c r="AJ28" s="862"/>
      <c r="AK28" s="863">
        <v>95</v>
      </c>
      <c r="AL28" s="864"/>
      <c r="AM28" s="864"/>
      <c r="AN28" s="864"/>
      <c r="AO28" s="864"/>
      <c r="AP28" s="864" t="s">
        <v>569</v>
      </c>
      <c r="AQ28" s="864"/>
      <c r="AR28" s="864"/>
      <c r="AS28" s="864"/>
      <c r="AT28" s="864"/>
      <c r="AU28" s="864" t="s">
        <v>569</v>
      </c>
      <c r="AV28" s="864"/>
      <c r="AW28" s="864"/>
      <c r="AX28" s="864"/>
      <c r="AY28" s="864"/>
      <c r="AZ28" s="865" t="s">
        <v>569</v>
      </c>
      <c r="BA28" s="865"/>
      <c r="BB28" s="865"/>
      <c r="BC28" s="865"/>
      <c r="BD28" s="865"/>
      <c r="BE28" s="856"/>
      <c r="BF28" s="856"/>
      <c r="BG28" s="856"/>
      <c r="BH28" s="856"/>
      <c r="BI28" s="857"/>
      <c r="BJ28" s="228"/>
      <c r="BK28" s="228"/>
      <c r="BL28" s="228"/>
      <c r="BM28" s="228"/>
      <c r="BN28" s="228"/>
      <c r="BO28" s="237"/>
      <c r="BP28" s="237"/>
      <c r="BQ28" s="234">
        <v>22</v>
      </c>
      <c r="BR28" s="235"/>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26"/>
    </row>
    <row r="29" spans="1:131" ht="26.25" customHeight="1" x14ac:dyDescent="0.2">
      <c r="A29" s="238">
        <v>2</v>
      </c>
      <c r="B29" s="816" t="s">
        <v>401</v>
      </c>
      <c r="C29" s="817"/>
      <c r="D29" s="817"/>
      <c r="E29" s="817"/>
      <c r="F29" s="817"/>
      <c r="G29" s="817"/>
      <c r="H29" s="817"/>
      <c r="I29" s="817"/>
      <c r="J29" s="817"/>
      <c r="K29" s="817"/>
      <c r="L29" s="817"/>
      <c r="M29" s="817"/>
      <c r="N29" s="817"/>
      <c r="O29" s="817"/>
      <c r="P29" s="818"/>
      <c r="Q29" s="819">
        <v>87</v>
      </c>
      <c r="R29" s="820"/>
      <c r="S29" s="820"/>
      <c r="T29" s="820"/>
      <c r="U29" s="820"/>
      <c r="V29" s="820">
        <v>83</v>
      </c>
      <c r="W29" s="820"/>
      <c r="X29" s="820"/>
      <c r="Y29" s="820"/>
      <c r="Z29" s="820"/>
      <c r="AA29" s="820">
        <v>4</v>
      </c>
      <c r="AB29" s="820"/>
      <c r="AC29" s="820"/>
      <c r="AD29" s="820"/>
      <c r="AE29" s="821"/>
      <c r="AF29" s="822">
        <v>4</v>
      </c>
      <c r="AG29" s="823"/>
      <c r="AH29" s="823"/>
      <c r="AI29" s="823"/>
      <c r="AJ29" s="824"/>
      <c r="AK29" s="870">
        <v>34</v>
      </c>
      <c r="AL29" s="866"/>
      <c r="AM29" s="866"/>
      <c r="AN29" s="866"/>
      <c r="AO29" s="866"/>
      <c r="AP29" s="866" t="s">
        <v>569</v>
      </c>
      <c r="AQ29" s="866"/>
      <c r="AR29" s="866"/>
      <c r="AS29" s="866"/>
      <c r="AT29" s="866"/>
      <c r="AU29" s="866" t="s">
        <v>569</v>
      </c>
      <c r="AV29" s="866"/>
      <c r="AW29" s="866"/>
      <c r="AX29" s="866"/>
      <c r="AY29" s="866"/>
      <c r="AZ29" s="867" t="s">
        <v>569</v>
      </c>
      <c r="BA29" s="867"/>
      <c r="BB29" s="867"/>
      <c r="BC29" s="867"/>
      <c r="BD29" s="867"/>
      <c r="BE29" s="868"/>
      <c r="BF29" s="868"/>
      <c r="BG29" s="868"/>
      <c r="BH29" s="868"/>
      <c r="BI29" s="869"/>
      <c r="BJ29" s="228"/>
      <c r="BK29" s="228"/>
      <c r="BL29" s="228"/>
      <c r="BM29" s="228"/>
      <c r="BN29" s="228"/>
      <c r="BO29" s="237"/>
      <c r="BP29" s="237"/>
      <c r="BQ29" s="234">
        <v>23</v>
      </c>
      <c r="BR29" s="235"/>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26"/>
    </row>
    <row r="30" spans="1:131" ht="26.25" customHeight="1" x14ac:dyDescent="0.2">
      <c r="A30" s="238">
        <v>3</v>
      </c>
      <c r="B30" s="816" t="s">
        <v>402</v>
      </c>
      <c r="C30" s="817"/>
      <c r="D30" s="817"/>
      <c r="E30" s="817"/>
      <c r="F30" s="817"/>
      <c r="G30" s="817"/>
      <c r="H30" s="817"/>
      <c r="I30" s="817"/>
      <c r="J30" s="817"/>
      <c r="K30" s="817"/>
      <c r="L30" s="817"/>
      <c r="M30" s="817"/>
      <c r="N30" s="817"/>
      <c r="O30" s="817"/>
      <c r="P30" s="818"/>
      <c r="Q30" s="819">
        <v>1092</v>
      </c>
      <c r="R30" s="820"/>
      <c r="S30" s="820"/>
      <c r="T30" s="820"/>
      <c r="U30" s="820"/>
      <c r="V30" s="820">
        <v>1079</v>
      </c>
      <c r="W30" s="820"/>
      <c r="X30" s="820"/>
      <c r="Y30" s="820"/>
      <c r="Z30" s="820"/>
      <c r="AA30" s="820">
        <v>13</v>
      </c>
      <c r="AB30" s="820"/>
      <c r="AC30" s="820"/>
      <c r="AD30" s="820"/>
      <c r="AE30" s="821"/>
      <c r="AF30" s="822">
        <v>811</v>
      </c>
      <c r="AG30" s="823"/>
      <c r="AH30" s="823"/>
      <c r="AI30" s="823"/>
      <c r="AJ30" s="824"/>
      <c r="AK30" s="870">
        <v>412</v>
      </c>
      <c r="AL30" s="866"/>
      <c r="AM30" s="866"/>
      <c r="AN30" s="866"/>
      <c r="AO30" s="866"/>
      <c r="AP30" s="866">
        <v>2457</v>
      </c>
      <c r="AQ30" s="866"/>
      <c r="AR30" s="866"/>
      <c r="AS30" s="866"/>
      <c r="AT30" s="866"/>
      <c r="AU30" s="866">
        <v>1627</v>
      </c>
      <c r="AV30" s="866"/>
      <c r="AW30" s="866"/>
      <c r="AX30" s="866"/>
      <c r="AY30" s="866"/>
      <c r="AZ30" s="867" t="s">
        <v>569</v>
      </c>
      <c r="BA30" s="867"/>
      <c r="BB30" s="867"/>
      <c r="BC30" s="867"/>
      <c r="BD30" s="867"/>
      <c r="BE30" s="868" t="s">
        <v>403</v>
      </c>
      <c r="BF30" s="868"/>
      <c r="BG30" s="868"/>
      <c r="BH30" s="868"/>
      <c r="BI30" s="869"/>
      <c r="BJ30" s="228"/>
      <c r="BK30" s="228"/>
      <c r="BL30" s="228"/>
      <c r="BM30" s="228"/>
      <c r="BN30" s="228"/>
      <c r="BO30" s="237"/>
      <c r="BP30" s="237"/>
      <c r="BQ30" s="234">
        <v>24</v>
      </c>
      <c r="BR30" s="235"/>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26"/>
    </row>
    <row r="31" spans="1:131" ht="26.25" customHeight="1" x14ac:dyDescent="0.2">
      <c r="A31" s="238">
        <v>4</v>
      </c>
      <c r="B31" s="816" t="s">
        <v>404</v>
      </c>
      <c r="C31" s="817"/>
      <c r="D31" s="817"/>
      <c r="E31" s="817"/>
      <c r="F31" s="817"/>
      <c r="G31" s="817"/>
      <c r="H31" s="817"/>
      <c r="I31" s="817"/>
      <c r="J31" s="817"/>
      <c r="K31" s="817"/>
      <c r="L31" s="817"/>
      <c r="M31" s="817"/>
      <c r="N31" s="817"/>
      <c r="O31" s="817"/>
      <c r="P31" s="818"/>
      <c r="Q31" s="819">
        <v>155</v>
      </c>
      <c r="R31" s="820"/>
      <c r="S31" s="820"/>
      <c r="T31" s="820"/>
      <c r="U31" s="820"/>
      <c r="V31" s="820">
        <v>180</v>
      </c>
      <c r="W31" s="820"/>
      <c r="X31" s="820"/>
      <c r="Y31" s="820"/>
      <c r="Z31" s="820"/>
      <c r="AA31" s="820">
        <v>-25</v>
      </c>
      <c r="AB31" s="820"/>
      <c r="AC31" s="820"/>
      <c r="AD31" s="820"/>
      <c r="AE31" s="821"/>
      <c r="AF31" s="822">
        <v>147</v>
      </c>
      <c r="AG31" s="823"/>
      <c r="AH31" s="823"/>
      <c r="AI31" s="823"/>
      <c r="AJ31" s="824"/>
      <c r="AK31" s="870">
        <v>72</v>
      </c>
      <c r="AL31" s="866"/>
      <c r="AM31" s="866"/>
      <c r="AN31" s="866"/>
      <c r="AO31" s="866"/>
      <c r="AP31" s="866">
        <v>1394</v>
      </c>
      <c r="AQ31" s="866"/>
      <c r="AR31" s="866"/>
      <c r="AS31" s="866"/>
      <c r="AT31" s="866"/>
      <c r="AU31" s="866">
        <v>744</v>
      </c>
      <c r="AV31" s="866"/>
      <c r="AW31" s="866"/>
      <c r="AX31" s="866"/>
      <c r="AY31" s="866"/>
      <c r="AZ31" s="867" t="s">
        <v>569</v>
      </c>
      <c r="BA31" s="867"/>
      <c r="BB31" s="867"/>
      <c r="BC31" s="867"/>
      <c r="BD31" s="867"/>
      <c r="BE31" s="868" t="s">
        <v>403</v>
      </c>
      <c r="BF31" s="868"/>
      <c r="BG31" s="868"/>
      <c r="BH31" s="868"/>
      <c r="BI31" s="869"/>
      <c r="BJ31" s="228"/>
      <c r="BK31" s="228"/>
      <c r="BL31" s="228"/>
      <c r="BM31" s="228"/>
      <c r="BN31" s="228"/>
      <c r="BO31" s="237"/>
      <c r="BP31" s="237"/>
      <c r="BQ31" s="234">
        <v>25</v>
      </c>
      <c r="BR31" s="235"/>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26"/>
    </row>
    <row r="32" spans="1:131" ht="26.25" customHeight="1" x14ac:dyDescent="0.2">
      <c r="A32" s="238">
        <v>5</v>
      </c>
      <c r="B32" s="816" t="s">
        <v>405</v>
      </c>
      <c r="C32" s="817"/>
      <c r="D32" s="817"/>
      <c r="E32" s="817"/>
      <c r="F32" s="817"/>
      <c r="G32" s="817"/>
      <c r="H32" s="817"/>
      <c r="I32" s="817"/>
      <c r="J32" s="817"/>
      <c r="K32" s="817"/>
      <c r="L32" s="817"/>
      <c r="M32" s="817"/>
      <c r="N32" s="817"/>
      <c r="O32" s="817"/>
      <c r="P32" s="818"/>
      <c r="Q32" s="819">
        <v>215</v>
      </c>
      <c r="R32" s="820"/>
      <c r="S32" s="820"/>
      <c r="T32" s="820"/>
      <c r="U32" s="820"/>
      <c r="V32" s="820">
        <v>211</v>
      </c>
      <c r="W32" s="820"/>
      <c r="X32" s="820"/>
      <c r="Y32" s="820"/>
      <c r="Z32" s="820"/>
      <c r="AA32" s="820">
        <v>4</v>
      </c>
      <c r="AB32" s="820"/>
      <c r="AC32" s="820"/>
      <c r="AD32" s="820"/>
      <c r="AE32" s="821"/>
      <c r="AF32" s="822">
        <v>4</v>
      </c>
      <c r="AG32" s="823"/>
      <c r="AH32" s="823"/>
      <c r="AI32" s="823"/>
      <c r="AJ32" s="824"/>
      <c r="AK32" s="870">
        <v>103</v>
      </c>
      <c r="AL32" s="866"/>
      <c r="AM32" s="866"/>
      <c r="AN32" s="866"/>
      <c r="AO32" s="866"/>
      <c r="AP32" s="866">
        <v>1049</v>
      </c>
      <c r="AQ32" s="866"/>
      <c r="AR32" s="866"/>
      <c r="AS32" s="866"/>
      <c r="AT32" s="866"/>
      <c r="AU32" s="866">
        <v>841</v>
      </c>
      <c r="AV32" s="866"/>
      <c r="AW32" s="866"/>
      <c r="AX32" s="866"/>
      <c r="AY32" s="866"/>
      <c r="AZ32" s="867" t="s">
        <v>569</v>
      </c>
      <c r="BA32" s="867"/>
      <c r="BB32" s="867"/>
      <c r="BC32" s="867"/>
      <c r="BD32" s="867"/>
      <c r="BE32" s="868" t="s">
        <v>406</v>
      </c>
      <c r="BF32" s="868"/>
      <c r="BG32" s="868"/>
      <c r="BH32" s="868"/>
      <c r="BI32" s="869"/>
      <c r="BJ32" s="228"/>
      <c r="BK32" s="228"/>
      <c r="BL32" s="228"/>
      <c r="BM32" s="228"/>
      <c r="BN32" s="228"/>
      <c r="BO32" s="237"/>
      <c r="BP32" s="237"/>
      <c r="BQ32" s="234">
        <v>26</v>
      </c>
      <c r="BR32" s="235"/>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26"/>
    </row>
    <row r="33" spans="1:131" ht="26.25" customHeight="1" x14ac:dyDescent="0.2">
      <c r="A33" s="238">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28"/>
      <c r="BK33" s="228"/>
      <c r="BL33" s="228"/>
      <c r="BM33" s="228"/>
      <c r="BN33" s="228"/>
      <c r="BO33" s="237"/>
      <c r="BP33" s="237"/>
      <c r="BQ33" s="234">
        <v>27</v>
      </c>
      <c r="BR33" s="235"/>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26"/>
    </row>
    <row r="34" spans="1:131" ht="26.25" customHeight="1" x14ac:dyDescent="0.2">
      <c r="A34" s="238">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28"/>
      <c r="BK34" s="228"/>
      <c r="BL34" s="228"/>
      <c r="BM34" s="228"/>
      <c r="BN34" s="228"/>
      <c r="BO34" s="237"/>
      <c r="BP34" s="237"/>
      <c r="BQ34" s="234">
        <v>28</v>
      </c>
      <c r="BR34" s="235"/>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26"/>
    </row>
    <row r="35" spans="1:131" ht="26.25" customHeight="1" x14ac:dyDescent="0.2">
      <c r="A35" s="238">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28"/>
      <c r="BK35" s="228"/>
      <c r="BL35" s="228"/>
      <c r="BM35" s="228"/>
      <c r="BN35" s="228"/>
      <c r="BO35" s="237"/>
      <c r="BP35" s="237"/>
      <c r="BQ35" s="234">
        <v>29</v>
      </c>
      <c r="BR35" s="235"/>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26"/>
    </row>
    <row r="36" spans="1:131" ht="26.25" customHeight="1" x14ac:dyDescent="0.2">
      <c r="A36" s="238">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28"/>
      <c r="BK36" s="228"/>
      <c r="BL36" s="228"/>
      <c r="BM36" s="228"/>
      <c r="BN36" s="228"/>
      <c r="BO36" s="237"/>
      <c r="BP36" s="237"/>
      <c r="BQ36" s="234">
        <v>30</v>
      </c>
      <c r="BR36" s="235"/>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26"/>
    </row>
    <row r="37" spans="1:131" ht="26.25" customHeight="1" x14ac:dyDescent="0.2">
      <c r="A37" s="238">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28"/>
      <c r="BK37" s="228"/>
      <c r="BL37" s="228"/>
      <c r="BM37" s="228"/>
      <c r="BN37" s="228"/>
      <c r="BO37" s="237"/>
      <c r="BP37" s="237"/>
      <c r="BQ37" s="234">
        <v>31</v>
      </c>
      <c r="BR37" s="235"/>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26"/>
    </row>
    <row r="38" spans="1:131" ht="26.25" customHeight="1" x14ac:dyDescent="0.2">
      <c r="A38" s="238">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28"/>
      <c r="BK38" s="228"/>
      <c r="BL38" s="228"/>
      <c r="BM38" s="228"/>
      <c r="BN38" s="228"/>
      <c r="BO38" s="237"/>
      <c r="BP38" s="237"/>
      <c r="BQ38" s="234">
        <v>32</v>
      </c>
      <c r="BR38" s="235"/>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26"/>
    </row>
    <row r="39" spans="1:131" ht="26.25" customHeight="1" x14ac:dyDescent="0.2">
      <c r="A39" s="238">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28"/>
      <c r="BK39" s="228"/>
      <c r="BL39" s="228"/>
      <c r="BM39" s="228"/>
      <c r="BN39" s="228"/>
      <c r="BO39" s="237"/>
      <c r="BP39" s="237"/>
      <c r="BQ39" s="234">
        <v>33</v>
      </c>
      <c r="BR39" s="235"/>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26"/>
    </row>
    <row r="40" spans="1:131" ht="26.25" customHeight="1" x14ac:dyDescent="0.2">
      <c r="A40" s="234">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28"/>
      <c r="BK40" s="228"/>
      <c r="BL40" s="228"/>
      <c r="BM40" s="228"/>
      <c r="BN40" s="228"/>
      <c r="BO40" s="237"/>
      <c r="BP40" s="237"/>
      <c r="BQ40" s="234">
        <v>34</v>
      </c>
      <c r="BR40" s="235"/>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26"/>
    </row>
    <row r="41" spans="1:131" ht="26.25" customHeight="1" x14ac:dyDescent="0.2">
      <c r="A41" s="234">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28"/>
      <c r="BK41" s="228"/>
      <c r="BL41" s="228"/>
      <c r="BM41" s="228"/>
      <c r="BN41" s="228"/>
      <c r="BO41" s="237"/>
      <c r="BP41" s="237"/>
      <c r="BQ41" s="234">
        <v>35</v>
      </c>
      <c r="BR41" s="235"/>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26"/>
    </row>
    <row r="42" spans="1:131" ht="26.25" customHeight="1" x14ac:dyDescent="0.2">
      <c r="A42" s="234">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28"/>
      <c r="BK42" s="228"/>
      <c r="BL42" s="228"/>
      <c r="BM42" s="228"/>
      <c r="BN42" s="228"/>
      <c r="BO42" s="237"/>
      <c r="BP42" s="237"/>
      <c r="BQ42" s="234">
        <v>36</v>
      </c>
      <c r="BR42" s="235"/>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26"/>
    </row>
    <row r="43" spans="1:131" ht="26.25" customHeight="1" x14ac:dyDescent="0.2">
      <c r="A43" s="234">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28"/>
      <c r="BK43" s="228"/>
      <c r="BL43" s="228"/>
      <c r="BM43" s="228"/>
      <c r="BN43" s="228"/>
      <c r="BO43" s="237"/>
      <c r="BP43" s="237"/>
      <c r="BQ43" s="234">
        <v>37</v>
      </c>
      <c r="BR43" s="235"/>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26"/>
    </row>
    <row r="44" spans="1:131" ht="26.25" customHeight="1" x14ac:dyDescent="0.2">
      <c r="A44" s="234">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28"/>
      <c r="BK44" s="228"/>
      <c r="BL44" s="228"/>
      <c r="BM44" s="228"/>
      <c r="BN44" s="228"/>
      <c r="BO44" s="237"/>
      <c r="BP44" s="237"/>
      <c r="BQ44" s="234">
        <v>38</v>
      </c>
      <c r="BR44" s="235"/>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26"/>
    </row>
    <row r="45" spans="1:131" ht="26.25" customHeight="1" x14ac:dyDescent="0.2">
      <c r="A45" s="234">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28"/>
      <c r="BK45" s="228"/>
      <c r="BL45" s="228"/>
      <c r="BM45" s="228"/>
      <c r="BN45" s="228"/>
      <c r="BO45" s="237"/>
      <c r="BP45" s="237"/>
      <c r="BQ45" s="234">
        <v>39</v>
      </c>
      <c r="BR45" s="235"/>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26"/>
    </row>
    <row r="46" spans="1:131" ht="26.25" customHeight="1" x14ac:dyDescent="0.2">
      <c r="A46" s="234">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28"/>
      <c r="BK46" s="228"/>
      <c r="BL46" s="228"/>
      <c r="BM46" s="228"/>
      <c r="BN46" s="228"/>
      <c r="BO46" s="237"/>
      <c r="BP46" s="237"/>
      <c r="BQ46" s="234">
        <v>40</v>
      </c>
      <c r="BR46" s="235"/>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26"/>
    </row>
    <row r="47" spans="1:131" ht="26.25" customHeight="1" x14ac:dyDescent="0.2">
      <c r="A47" s="234">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28"/>
      <c r="BK47" s="228"/>
      <c r="BL47" s="228"/>
      <c r="BM47" s="228"/>
      <c r="BN47" s="228"/>
      <c r="BO47" s="237"/>
      <c r="BP47" s="237"/>
      <c r="BQ47" s="234">
        <v>41</v>
      </c>
      <c r="BR47" s="235"/>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26"/>
    </row>
    <row r="48" spans="1:131" ht="26.25" customHeight="1" x14ac:dyDescent="0.2">
      <c r="A48" s="234">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28"/>
      <c r="BK48" s="228"/>
      <c r="BL48" s="228"/>
      <c r="BM48" s="228"/>
      <c r="BN48" s="228"/>
      <c r="BO48" s="237"/>
      <c r="BP48" s="237"/>
      <c r="BQ48" s="234">
        <v>42</v>
      </c>
      <c r="BR48" s="235"/>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26"/>
    </row>
    <row r="49" spans="1:131" ht="26.25" customHeight="1" x14ac:dyDescent="0.2">
      <c r="A49" s="234">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28"/>
      <c r="BK49" s="228"/>
      <c r="BL49" s="228"/>
      <c r="BM49" s="228"/>
      <c r="BN49" s="228"/>
      <c r="BO49" s="237"/>
      <c r="BP49" s="237"/>
      <c r="BQ49" s="234">
        <v>43</v>
      </c>
      <c r="BR49" s="235"/>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26"/>
    </row>
    <row r="50" spans="1:131" ht="26.25" customHeight="1" x14ac:dyDescent="0.2">
      <c r="A50" s="234">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28"/>
      <c r="BK50" s="228"/>
      <c r="BL50" s="228"/>
      <c r="BM50" s="228"/>
      <c r="BN50" s="228"/>
      <c r="BO50" s="237"/>
      <c r="BP50" s="237"/>
      <c r="BQ50" s="234">
        <v>44</v>
      </c>
      <c r="BR50" s="235"/>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26"/>
    </row>
    <row r="51" spans="1:131" ht="26.25" customHeight="1" x14ac:dyDescent="0.2">
      <c r="A51" s="234">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28"/>
      <c r="BK51" s="228"/>
      <c r="BL51" s="228"/>
      <c r="BM51" s="228"/>
      <c r="BN51" s="228"/>
      <c r="BO51" s="237"/>
      <c r="BP51" s="237"/>
      <c r="BQ51" s="234">
        <v>45</v>
      </c>
      <c r="BR51" s="235"/>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26"/>
    </row>
    <row r="52" spans="1:131" ht="26.25" customHeight="1" x14ac:dyDescent="0.2">
      <c r="A52" s="234">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28"/>
      <c r="BK52" s="228"/>
      <c r="BL52" s="228"/>
      <c r="BM52" s="228"/>
      <c r="BN52" s="228"/>
      <c r="BO52" s="237"/>
      <c r="BP52" s="237"/>
      <c r="BQ52" s="234">
        <v>46</v>
      </c>
      <c r="BR52" s="235"/>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26"/>
    </row>
    <row r="53" spans="1:131" ht="26.25" customHeight="1" x14ac:dyDescent="0.2">
      <c r="A53" s="234">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28"/>
      <c r="BK53" s="228"/>
      <c r="BL53" s="228"/>
      <c r="BM53" s="228"/>
      <c r="BN53" s="228"/>
      <c r="BO53" s="237"/>
      <c r="BP53" s="237"/>
      <c r="BQ53" s="234">
        <v>47</v>
      </c>
      <c r="BR53" s="235"/>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26"/>
    </row>
    <row r="54" spans="1:131" ht="26.25" customHeight="1" x14ac:dyDescent="0.2">
      <c r="A54" s="234">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28"/>
      <c r="BK54" s="228"/>
      <c r="BL54" s="228"/>
      <c r="BM54" s="228"/>
      <c r="BN54" s="228"/>
      <c r="BO54" s="237"/>
      <c r="BP54" s="237"/>
      <c r="BQ54" s="234">
        <v>48</v>
      </c>
      <c r="BR54" s="235"/>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26"/>
    </row>
    <row r="55" spans="1:131" ht="26.25" customHeight="1" x14ac:dyDescent="0.2">
      <c r="A55" s="234">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28"/>
      <c r="BK55" s="228"/>
      <c r="BL55" s="228"/>
      <c r="BM55" s="228"/>
      <c r="BN55" s="228"/>
      <c r="BO55" s="237"/>
      <c r="BP55" s="237"/>
      <c r="BQ55" s="234">
        <v>49</v>
      </c>
      <c r="BR55" s="235"/>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26"/>
    </row>
    <row r="56" spans="1:131" ht="26.25" customHeight="1" x14ac:dyDescent="0.2">
      <c r="A56" s="234">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28"/>
      <c r="BK56" s="228"/>
      <c r="BL56" s="228"/>
      <c r="BM56" s="228"/>
      <c r="BN56" s="228"/>
      <c r="BO56" s="237"/>
      <c r="BP56" s="237"/>
      <c r="BQ56" s="234">
        <v>50</v>
      </c>
      <c r="BR56" s="235"/>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26"/>
    </row>
    <row r="57" spans="1:131" ht="26.25" customHeight="1" x14ac:dyDescent="0.2">
      <c r="A57" s="234">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28"/>
      <c r="BK57" s="228"/>
      <c r="BL57" s="228"/>
      <c r="BM57" s="228"/>
      <c r="BN57" s="228"/>
      <c r="BO57" s="237"/>
      <c r="BP57" s="237"/>
      <c r="BQ57" s="234">
        <v>51</v>
      </c>
      <c r="BR57" s="235"/>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26"/>
    </row>
    <row r="58" spans="1:131" ht="26.25" customHeight="1" x14ac:dyDescent="0.2">
      <c r="A58" s="234">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28"/>
      <c r="BK58" s="228"/>
      <c r="BL58" s="228"/>
      <c r="BM58" s="228"/>
      <c r="BN58" s="228"/>
      <c r="BO58" s="237"/>
      <c r="BP58" s="237"/>
      <c r="BQ58" s="234">
        <v>52</v>
      </c>
      <c r="BR58" s="235"/>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26"/>
    </row>
    <row r="59" spans="1:131" ht="26.25" customHeight="1" x14ac:dyDescent="0.2">
      <c r="A59" s="234">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28"/>
      <c r="BK59" s="228"/>
      <c r="BL59" s="228"/>
      <c r="BM59" s="228"/>
      <c r="BN59" s="228"/>
      <c r="BO59" s="237"/>
      <c r="BP59" s="237"/>
      <c r="BQ59" s="234">
        <v>53</v>
      </c>
      <c r="BR59" s="235"/>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26"/>
    </row>
    <row r="60" spans="1:131" ht="26.25" customHeight="1" x14ac:dyDescent="0.2">
      <c r="A60" s="234">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28"/>
      <c r="BK60" s="228"/>
      <c r="BL60" s="228"/>
      <c r="BM60" s="228"/>
      <c r="BN60" s="228"/>
      <c r="BO60" s="237"/>
      <c r="BP60" s="237"/>
      <c r="BQ60" s="234">
        <v>54</v>
      </c>
      <c r="BR60" s="235"/>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26"/>
    </row>
    <row r="61" spans="1:131" ht="26.25" customHeight="1" thickBot="1" x14ac:dyDescent="0.25">
      <c r="A61" s="234">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28"/>
      <c r="BK61" s="228"/>
      <c r="BL61" s="228"/>
      <c r="BM61" s="228"/>
      <c r="BN61" s="228"/>
      <c r="BO61" s="237"/>
      <c r="BP61" s="237"/>
      <c r="BQ61" s="234">
        <v>55</v>
      </c>
      <c r="BR61" s="235"/>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26"/>
    </row>
    <row r="62" spans="1:131" ht="26.25" customHeight="1" x14ac:dyDescent="0.2">
      <c r="A62" s="234">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407</v>
      </c>
      <c r="BK62" s="842"/>
      <c r="BL62" s="842"/>
      <c r="BM62" s="842"/>
      <c r="BN62" s="843"/>
      <c r="BO62" s="237"/>
      <c r="BP62" s="237"/>
      <c r="BQ62" s="234">
        <v>56</v>
      </c>
      <c r="BR62" s="235"/>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26"/>
    </row>
    <row r="63" spans="1:131" ht="26.25" customHeight="1" thickBot="1" x14ac:dyDescent="0.25">
      <c r="A63" s="236" t="s">
        <v>388</v>
      </c>
      <c r="B63" s="825" t="s">
        <v>408</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978</v>
      </c>
      <c r="AG63" s="880"/>
      <c r="AH63" s="880"/>
      <c r="AI63" s="880"/>
      <c r="AJ63" s="881"/>
      <c r="AK63" s="882"/>
      <c r="AL63" s="877"/>
      <c r="AM63" s="877"/>
      <c r="AN63" s="877"/>
      <c r="AO63" s="877"/>
      <c r="AP63" s="880">
        <v>4900</v>
      </c>
      <c r="AQ63" s="880"/>
      <c r="AR63" s="880"/>
      <c r="AS63" s="880"/>
      <c r="AT63" s="880"/>
      <c r="AU63" s="880">
        <v>3212</v>
      </c>
      <c r="AV63" s="880"/>
      <c r="AW63" s="880"/>
      <c r="AX63" s="880"/>
      <c r="AY63" s="880"/>
      <c r="AZ63" s="884"/>
      <c r="BA63" s="884"/>
      <c r="BB63" s="884"/>
      <c r="BC63" s="884"/>
      <c r="BD63" s="884"/>
      <c r="BE63" s="885"/>
      <c r="BF63" s="885"/>
      <c r="BG63" s="885"/>
      <c r="BH63" s="885"/>
      <c r="BI63" s="886"/>
      <c r="BJ63" s="887" t="s">
        <v>136</v>
      </c>
      <c r="BK63" s="888"/>
      <c r="BL63" s="888"/>
      <c r="BM63" s="888"/>
      <c r="BN63" s="889"/>
      <c r="BO63" s="237"/>
      <c r="BP63" s="237"/>
      <c r="BQ63" s="234">
        <v>57</v>
      </c>
      <c r="BR63" s="235"/>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26"/>
    </row>
    <row r="65" spans="1:131" ht="26.25" customHeight="1" thickBot="1" x14ac:dyDescent="0.25">
      <c r="A65" s="228" t="s">
        <v>409</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26"/>
    </row>
    <row r="66" spans="1:131" ht="26.25" customHeight="1" x14ac:dyDescent="0.2">
      <c r="A66" s="763" t="s">
        <v>410</v>
      </c>
      <c r="B66" s="764"/>
      <c r="C66" s="764"/>
      <c r="D66" s="764"/>
      <c r="E66" s="764"/>
      <c r="F66" s="764"/>
      <c r="G66" s="764"/>
      <c r="H66" s="764"/>
      <c r="I66" s="764"/>
      <c r="J66" s="764"/>
      <c r="K66" s="764"/>
      <c r="L66" s="764"/>
      <c r="M66" s="764"/>
      <c r="N66" s="764"/>
      <c r="O66" s="764"/>
      <c r="P66" s="765"/>
      <c r="Q66" s="769" t="s">
        <v>392</v>
      </c>
      <c r="R66" s="770"/>
      <c r="S66" s="770"/>
      <c r="T66" s="770"/>
      <c r="U66" s="771"/>
      <c r="V66" s="769" t="s">
        <v>393</v>
      </c>
      <c r="W66" s="770"/>
      <c r="X66" s="770"/>
      <c r="Y66" s="770"/>
      <c r="Z66" s="771"/>
      <c r="AA66" s="769" t="s">
        <v>394</v>
      </c>
      <c r="AB66" s="770"/>
      <c r="AC66" s="770"/>
      <c r="AD66" s="770"/>
      <c r="AE66" s="771"/>
      <c r="AF66" s="890" t="s">
        <v>395</v>
      </c>
      <c r="AG66" s="851"/>
      <c r="AH66" s="851"/>
      <c r="AI66" s="851"/>
      <c r="AJ66" s="891"/>
      <c r="AK66" s="769" t="s">
        <v>396</v>
      </c>
      <c r="AL66" s="764"/>
      <c r="AM66" s="764"/>
      <c r="AN66" s="764"/>
      <c r="AO66" s="765"/>
      <c r="AP66" s="769" t="s">
        <v>397</v>
      </c>
      <c r="AQ66" s="770"/>
      <c r="AR66" s="770"/>
      <c r="AS66" s="770"/>
      <c r="AT66" s="771"/>
      <c r="AU66" s="769" t="s">
        <v>411</v>
      </c>
      <c r="AV66" s="770"/>
      <c r="AW66" s="770"/>
      <c r="AX66" s="770"/>
      <c r="AY66" s="771"/>
      <c r="AZ66" s="769" t="s">
        <v>376</v>
      </c>
      <c r="BA66" s="770"/>
      <c r="BB66" s="770"/>
      <c r="BC66" s="770"/>
      <c r="BD66" s="776"/>
      <c r="BE66" s="237"/>
      <c r="BF66" s="237"/>
      <c r="BG66" s="237"/>
      <c r="BH66" s="237"/>
      <c r="BI66" s="237"/>
      <c r="BJ66" s="237"/>
      <c r="BK66" s="237"/>
      <c r="BL66" s="237"/>
      <c r="BM66" s="237"/>
      <c r="BN66" s="237"/>
      <c r="BO66" s="237"/>
      <c r="BP66" s="237"/>
      <c r="BQ66" s="234">
        <v>60</v>
      </c>
      <c r="BR66" s="239"/>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26"/>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37"/>
      <c r="BF67" s="237"/>
      <c r="BG67" s="237"/>
      <c r="BH67" s="237"/>
      <c r="BI67" s="237"/>
      <c r="BJ67" s="237"/>
      <c r="BK67" s="237"/>
      <c r="BL67" s="237"/>
      <c r="BM67" s="237"/>
      <c r="BN67" s="237"/>
      <c r="BO67" s="237"/>
      <c r="BP67" s="237"/>
      <c r="BQ67" s="234">
        <v>61</v>
      </c>
      <c r="BR67" s="239"/>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26"/>
    </row>
    <row r="68" spans="1:131" ht="26.25" customHeight="1" thickTop="1" x14ac:dyDescent="0.2">
      <c r="A68" s="232">
        <v>1</v>
      </c>
      <c r="B68" s="905" t="s">
        <v>573</v>
      </c>
      <c r="C68" s="906"/>
      <c r="D68" s="906"/>
      <c r="E68" s="906"/>
      <c r="F68" s="906"/>
      <c r="G68" s="906"/>
      <c r="H68" s="906"/>
      <c r="I68" s="906"/>
      <c r="J68" s="906"/>
      <c r="K68" s="906"/>
      <c r="L68" s="906"/>
      <c r="M68" s="906"/>
      <c r="N68" s="906"/>
      <c r="O68" s="906"/>
      <c r="P68" s="907"/>
      <c r="Q68" s="908">
        <v>9550</v>
      </c>
      <c r="R68" s="902"/>
      <c r="S68" s="902"/>
      <c r="T68" s="902"/>
      <c r="U68" s="902"/>
      <c r="V68" s="902">
        <v>9491</v>
      </c>
      <c r="W68" s="902"/>
      <c r="X68" s="902"/>
      <c r="Y68" s="902"/>
      <c r="Z68" s="902"/>
      <c r="AA68" s="902">
        <v>59</v>
      </c>
      <c r="AB68" s="902"/>
      <c r="AC68" s="902"/>
      <c r="AD68" s="902"/>
      <c r="AE68" s="902"/>
      <c r="AF68" s="902">
        <v>59</v>
      </c>
      <c r="AG68" s="902"/>
      <c r="AH68" s="902"/>
      <c r="AI68" s="902"/>
      <c r="AJ68" s="902"/>
      <c r="AK68" s="902">
        <v>78</v>
      </c>
      <c r="AL68" s="902"/>
      <c r="AM68" s="902"/>
      <c r="AN68" s="902"/>
      <c r="AO68" s="902"/>
      <c r="AP68" s="902" t="s">
        <v>569</v>
      </c>
      <c r="AQ68" s="902"/>
      <c r="AR68" s="902"/>
      <c r="AS68" s="902"/>
      <c r="AT68" s="902"/>
      <c r="AU68" s="902" t="s">
        <v>569</v>
      </c>
      <c r="AV68" s="902"/>
      <c r="AW68" s="902"/>
      <c r="AX68" s="902"/>
      <c r="AY68" s="902"/>
      <c r="AZ68" s="903"/>
      <c r="BA68" s="903"/>
      <c r="BB68" s="903"/>
      <c r="BC68" s="903"/>
      <c r="BD68" s="904"/>
      <c r="BE68" s="237"/>
      <c r="BF68" s="237"/>
      <c r="BG68" s="237"/>
      <c r="BH68" s="237"/>
      <c r="BI68" s="237"/>
      <c r="BJ68" s="237"/>
      <c r="BK68" s="237"/>
      <c r="BL68" s="237"/>
      <c r="BM68" s="237"/>
      <c r="BN68" s="237"/>
      <c r="BO68" s="237"/>
      <c r="BP68" s="237"/>
      <c r="BQ68" s="234">
        <v>62</v>
      </c>
      <c r="BR68" s="239"/>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26"/>
    </row>
    <row r="69" spans="1:131" ht="26.25" customHeight="1" x14ac:dyDescent="0.2">
      <c r="A69" s="234">
        <v>2</v>
      </c>
      <c r="B69" s="909" t="s">
        <v>574</v>
      </c>
      <c r="C69" s="910"/>
      <c r="D69" s="910"/>
      <c r="E69" s="910"/>
      <c r="F69" s="910"/>
      <c r="G69" s="910"/>
      <c r="H69" s="910"/>
      <c r="I69" s="910"/>
      <c r="J69" s="910"/>
      <c r="K69" s="910"/>
      <c r="L69" s="910"/>
      <c r="M69" s="910"/>
      <c r="N69" s="910"/>
      <c r="O69" s="910"/>
      <c r="P69" s="911"/>
      <c r="Q69" s="912">
        <v>92</v>
      </c>
      <c r="R69" s="866"/>
      <c r="S69" s="866"/>
      <c r="T69" s="866"/>
      <c r="U69" s="866"/>
      <c r="V69" s="866">
        <v>78</v>
      </c>
      <c r="W69" s="866"/>
      <c r="X69" s="866"/>
      <c r="Y69" s="866"/>
      <c r="Z69" s="866"/>
      <c r="AA69" s="866">
        <v>14</v>
      </c>
      <c r="AB69" s="866"/>
      <c r="AC69" s="866"/>
      <c r="AD69" s="866"/>
      <c r="AE69" s="866"/>
      <c r="AF69" s="866">
        <v>14</v>
      </c>
      <c r="AG69" s="866"/>
      <c r="AH69" s="866"/>
      <c r="AI69" s="866"/>
      <c r="AJ69" s="866"/>
      <c r="AK69" s="866">
        <v>20</v>
      </c>
      <c r="AL69" s="866"/>
      <c r="AM69" s="866"/>
      <c r="AN69" s="866"/>
      <c r="AO69" s="866"/>
      <c r="AP69" s="866" t="s">
        <v>569</v>
      </c>
      <c r="AQ69" s="866"/>
      <c r="AR69" s="866"/>
      <c r="AS69" s="866"/>
      <c r="AT69" s="866"/>
      <c r="AU69" s="866" t="s">
        <v>569</v>
      </c>
      <c r="AV69" s="866"/>
      <c r="AW69" s="866"/>
      <c r="AX69" s="866"/>
      <c r="AY69" s="866"/>
      <c r="AZ69" s="868"/>
      <c r="BA69" s="868"/>
      <c r="BB69" s="868"/>
      <c r="BC69" s="868"/>
      <c r="BD69" s="869"/>
      <c r="BE69" s="237"/>
      <c r="BF69" s="237"/>
      <c r="BG69" s="237"/>
      <c r="BH69" s="237"/>
      <c r="BI69" s="237"/>
      <c r="BJ69" s="237"/>
      <c r="BK69" s="237"/>
      <c r="BL69" s="237"/>
      <c r="BM69" s="237"/>
      <c r="BN69" s="237"/>
      <c r="BO69" s="237"/>
      <c r="BP69" s="237"/>
      <c r="BQ69" s="234">
        <v>63</v>
      </c>
      <c r="BR69" s="239"/>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26"/>
    </row>
    <row r="70" spans="1:131" ht="26.25" customHeight="1" x14ac:dyDescent="0.2">
      <c r="A70" s="234">
        <v>3</v>
      </c>
      <c r="B70" s="909" t="s">
        <v>575</v>
      </c>
      <c r="C70" s="910"/>
      <c r="D70" s="910"/>
      <c r="E70" s="910"/>
      <c r="F70" s="910"/>
      <c r="G70" s="910"/>
      <c r="H70" s="910"/>
      <c r="I70" s="910"/>
      <c r="J70" s="910"/>
      <c r="K70" s="910"/>
      <c r="L70" s="910"/>
      <c r="M70" s="910"/>
      <c r="N70" s="910"/>
      <c r="O70" s="910"/>
      <c r="P70" s="911"/>
      <c r="Q70" s="912">
        <v>523</v>
      </c>
      <c r="R70" s="866"/>
      <c r="S70" s="866"/>
      <c r="T70" s="866"/>
      <c r="U70" s="866"/>
      <c r="V70" s="866">
        <v>500</v>
      </c>
      <c r="W70" s="866"/>
      <c r="X70" s="866"/>
      <c r="Y70" s="866"/>
      <c r="Z70" s="866"/>
      <c r="AA70" s="866">
        <v>23</v>
      </c>
      <c r="AB70" s="866"/>
      <c r="AC70" s="866"/>
      <c r="AD70" s="866"/>
      <c r="AE70" s="866"/>
      <c r="AF70" s="866">
        <v>23</v>
      </c>
      <c r="AG70" s="866"/>
      <c r="AH70" s="866"/>
      <c r="AI70" s="866"/>
      <c r="AJ70" s="866"/>
      <c r="AK70" s="866" t="s">
        <v>569</v>
      </c>
      <c r="AL70" s="866"/>
      <c r="AM70" s="866"/>
      <c r="AN70" s="866"/>
      <c r="AO70" s="866"/>
      <c r="AP70" s="866" t="s">
        <v>569</v>
      </c>
      <c r="AQ70" s="866"/>
      <c r="AR70" s="866"/>
      <c r="AS70" s="866"/>
      <c r="AT70" s="866"/>
      <c r="AU70" s="866" t="s">
        <v>569</v>
      </c>
      <c r="AV70" s="866"/>
      <c r="AW70" s="866"/>
      <c r="AX70" s="866"/>
      <c r="AY70" s="866"/>
      <c r="AZ70" s="868"/>
      <c r="BA70" s="868"/>
      <c r="BB70" s="868"/>
      <c r="BC70" s="868"/>
      <c r="BD70" s="869"/>
      <c r="BE70" s="237"/>
      <c r="BF70" s="237"/>
      <c r="BG70" s="237"/>
      <c r="BH70" s="237"/>
      <c r="BI70" s="237"/>
      <c r="BJ70" s="237"/>
      <c r="BK70" s="237"/>
      <c r="BL70" s="237"/>
      <c r="BM70" s="237"/>
      <c r="BN70" s="237"/>
      <c r="BO70" s="237"/>
      <c r="BP70" s="237"/>
      <c r="BQ70" s="234">
        <v>64</v>
      </c>
      <c r="BR70" s="239"/>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26"/>
    </row>
    <row r="71" spans="1:131" ht="26.25" customHeight="1" x14ac:dyDescent="0.2">
      <c r="A71" s="234">
        <v>4</v>
      </c>
      <c r="B71" s="909" t="s">
        <v>576</v>
      </c>
      <c r="C71" s="910"/>
      <c r="D71" s="910"/>
      <c r="E71" s="910"/>
      <c r="F71" s="910"/>
      <c r="G71" s="910"/>
      <c r="H71" s="910"/>
      <c r="I71" s="910"/>
      <c r="J71" s="910"/>
      <c r="K71" s="910"/>
      <c r="L71" s="910"/>
      <c r="M71" s="910"/>
      <c r="N71" s="910"/>
      <c r="O71" s="910"/>
      <c r="P71" s="911"/>
      <c r="Q71" s="912">
        <v>7290</v>
      </c>
      <c r="R71" s="866"/>
      <c r="S71" s="866"/>
      <c r="T71" s="866"/>
      <c r="U71" s="866"/>
      <c r="V71" s="866">
        <v>6975</v>
      </c>
      <c r="W71" s="866"/>
      <c r="X71" s="866"/>
      <c r="Y71" s="866"/>
      <c r="Z71" s="866"/>
      <c r="AA71" s="866">
        <v>315</v>
      </c>
      <c r="AB71" s="866"/>
      <c r="AC71" s="866"/>
      <c r="AD71" s="866"/>
      <c r="AE71" s="866"/>
      <c r="AF71" s="866">
        <v>315</v>
      </c>
      <c r="AG71" s="866"/>
      <c r="AH71" s="866"/>
      <c r="AI71" s="866"/>
      <c r="AJ71" s="866"/>
      <c r="AK71" s="866" t="s">
        <v>569</v>
      </c>
      <c r="AL71" s="866"/>
      <c r="AM71" s="866"/>
      <c r="AN71" s="866"/>
      <c r="AO71" s="866"/>
      <c r="AP71" s="866" t="s">
        <v>569</v>
      </c>
      <c r="AQ71" s="866"/>
      <c r="AR71" s="866"/>
      <c r="AS71" s="866"/>
      <c r="AT71" s="866"/>
      <c r="AU71" s="866" t="s">
        <v>569</v>
      </c>
      <c r="AV71" s="866"/>
      <c r="AW71" s="866"/>
      <c r="AX71" s="866"/>
      <c r="AY71" s="866"/>
      <c r="AZ71" s="868"/>
      <c r="BA71" s="868"/>
      <c r="BB71" s="868"/>
      <c r="BC71" s="868"/>
      <c r="BD71" s="869"/>
      <c r="BE71" s="237"/>
      <c r="BF71" s="237"/>
      <c r="BG71" s="237"/>
      <c r="BH71" s="237"/>
      <c r="BI71" s="237"/>
      <c r="BJ71" s="237"/>
      <c r="BK71" s="237"/>
      <c r="BL71" s="237"/>
      <c r="BM71" s="237"/>
      <c r="BN71" s="237"/>
      <c r="BO71" s="237"/>
      <c r="BP71" s="237"/>
      <c r="BQ71" s="234">
        <v>65</v>
      </c>
      <c r="BR71" s="239"/>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26"/>
    </row>
    <row r="72" spans="1:131" ht="26.25" customHeight="1" x14ac:dyDescent="0.2">
      <c r="A72" s="234">
        <v>5</v>
      </c>
      <c r="B72" s="909" t="s">
        <v>577</v>
      </c>
      <c r="C72" s="910"/>
      <c r="D72" s="910"/>
      <c r="E72" s="910"/>
      <c r="F72" s="910"/>
      <c r="G72" s="910"/>
      <c r="H72" s="910"/>
      <c r="I72" s="910"/>
      <c r="J72" s="910"/>
      <c r="K72" s="910"/>
      <c r="L72" s="910"/>
      <c r="M72" s="910"/>
      <c r="N72" s="910"/>
      <c r="O72" s="910"/>
      <c r="P72" s="911"/>
      <c r="Q72" s="912">
        <v>7071</v>
      </c>
      <c r="R72" s="866"/>
      <c r="S72" s="866"/>
      <c r="T72" s="866"/>
      <c r="U72" s="866"/>
      <c r="V72" s="866">
        <v>7005</v>
      </c>
      <c r="W72" s="866"/>
      <c r="X72" s="866"/>
      <c r="Y72" s="866"/>
      <c r="Z72" s="866"/>
      <c r="AA72" s="866">
        <v>66</v>
      </c>
      <c r="AB72" s="866"/>
      <c r="AC72" s="866"/>
      <c r="AD72" s="866"/>
      <c r="AE72" s="866"/>
      <c r="AF72" s="866">
        <v>57</v>
      </c>
      <c r="AG72" s="866"/>
      <c r="AH72" s="866"/>
      <c r="AI72" s="866"/>
      <c r="AJ72" s="866"/>
      <c r="AK72" s="866" t="s">
        <v>569</v>
      </c>
      <c r="AL72" s="866"/>
      <c r="AM72" s="866"/>
      <c r="AN72" s="866"/>
      <c r="AO72" s="866"/>
      <c r="AP72" s="866">
        <v>2607</v>
      </c>
      <c r="AQ72" s="866"/>
      <c r="AR72" s="866"/>
      <c r="AS72" s="866"/>
      <c r="AT72" s="866"/>
      <c r="AU72" s="866">
        <v>175</v>
      </c>
      <c r="AV72" s="866"/>
      <c r="AW72" s="866"/>
      <c r="AX72" s="866"/>
      <c r="AY72" s="866"/>
      <c r="AZ72" s="868"/>
      <c r="BA72" s="868"/>
      <c r="BB72" s="868"/>
      <c r="BC72" s="868"/>
      <c r="BD72" s="869"/>
      <c r="BE72" s="237"/>
      <c r="BF72" s="237"/>
      <c r="BG72" s="237"/>
      <c r="BH72" s="237"/>
      <c r="BI72" s="237"/>
      <c r="BJ72" s="237"/>
      <c r="BK72" s="237"/>
      <c r="BL72" s="237"/>
      <c r="BM72" s="237"/>
      <c r="BN72" s="237"/>
      <c r="BO72" s="237"/>
      <c r="BP72" s="237"/>
      <c r="BQ72" s="234">
        <v>66</v>
      </c>
      <c r="BR72" s="239"/>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26"/>
    </row>
    <row r="73" spans="1:131" ht="26.25" customHeight="1" x14ac:dyDescent="0.2">
      <c r="A73" s="234">
        <v>6</v>
      </c>
      <c r="B73" s="909" t="s">
        <v>578</v>
      </c>
      <c r="C73" s="910"/>
      <c r="D73" s="910"/>
      <c r="E73" s="910"/>
      <c r="F73" s="910"/>
      <c r="G73" s="910"/>
      <c r="H73" s="910"/>
      <c r="I73" s="910"/>
      <c r="J73" s="910"/>
      <c r="K73" s="910"/>
      <c r="L73" s="910"/>
      <c r="M73" s="910"/>
      <c r="N73" s="910"/>
      <c r="O73" s="910"/>
      <c r="P73" s="911"/>
      <c r="Q73" s="912">
        <v>193</v>
      </c>
      <c r="R73" s="866"/>
      <c r="S73" s="866"/>
      <c r="T73" s="866"/>
      <c r="U73" s="866"/>
      <c r="V73" s="866">
        <v>184</v>
      </c>
      <c r="W73" s="866"/>
      <c r="X73" s="866"/>
      <c r="Y73" s="866"/>
      <c r="Z73" s="866"/>
      <c r="AA73" s="866">
        <v>9</v>
      </c>
      <c r="AB73" s="866"/>
      <c r="AC73" s="866"/>
      <c r="AD73" s="866"/>
      <c r="AE73" s="866"/>
      <c r="AF73" s="866">
        <v>9</v>
      </c>
      <c r="AG73" s="866"/>
      <c r="AH73" s="866"/>
      <c r="AI73" s="866"/>
      <c r="AJ73" s="866"/>
      <c r="AK73" s="866" t="s">
        <v>569</v>
      </c>
      <c r="AL73" s="866"/>
      <c r="AM73" s="866"/>
      <c r="AN73" s="866"/>
      <c r="AO73" s="866"/>
      <c r="AP73" s="866" t="s">
        <v>569</v>
      </c>
      <c r="AQ73" s="866"/>
      <c r="AR73" s="866"/>
      <c r="AS73" s="866"/>
      <c r="AT73" s="866"/>
      <c r="AU73" s="866" t="s">
        <v>569</v>
      </c>
      <c r="AV73" s="866"/>
      <c r="AW73" s="866"/>
      <c r="AX73" s="866"/>
      <c r="AY73" s="866"/>
      <c r="AZ73" s="868"/>
      <c r="BA73" s="868"/>
      <c r="BB73" s="868"/>
      <c r="BC73" s="868"/>
      <c r="BD73" s="869"/>
      <c r="BE73" s="237"/>
      <c r="BF73" s="237"/>
      <c r="BG73" s="237"/>
      <c r="BH73" s="237"/>
      <c r="BI73" s="237"/>
      <c r="BJ73" s="237"/>
      <c r="BK73" s="237"/>
      <c r="BL73" s="237"/>
      <c r="BM73" s="237"/>
      <c r="BN73" s="237"/>
      <c r="BO73" s="237"/>
      <c r="BP73" s="237"/>
      <c r="BQ73" s="234">
        <v>67</v>
      </c>
      <c r="BR73" s="239"/>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26"/>
    </row>
    <row r="74" spans="1:131" ht="26.25" customHeight="1" x14ac:dyDescent="0.2">
      <c r="A74" s="234">
        <v>7</v>
      </c>
      <c r="B74" s="909" t="s">
        <v>579</v>
      </c>
      <c r="C74" s="910"/>
      <c r="D74" s="910"/>
      <c r="E74" s="910"/>
      <c r="F74" s="910"/>
      <c r="G74" s="910"/>
      <c r="H74" s="910"/>
      <c r="I74" s="910"/>
      <c r="J74" s="910"/>
      <c r="K74" s="910"/>
      <c r="L74" s="910"/>
      <c r="M74" s="910"/>
      <c r="N74" s="910"/>
      <c r="O74" s="910"/>
      <c r="P74" s="911"/>
      <c r="Q74" s="912">
        <v>161733</v>
      </c>
      <c r="R74" s="866"/>
      <c r="S74" s="866"/>
      <c r="T74" s="866"/>
      <c r="U74" s="866"/>
      <c r="V74" s="866">
        <v>159557</v>
      </c>
      <c r="W74" s="866"/>
      <c r="X74" s="866"/>
      <c r="Y74" s="866"/>
      <c r="Z74" s="866"/>
      <c r="AA74" s="866">
        <v>2176</v>
      </c>
      <c r="AB74" s="866"/>
      <c r="AC74" s="866"/>
      <c r="AD74" s="866"/>
      <c r="AE74" s="866"/>
      <c r="AF74" s="866">
        <v>2176</v>
      </c>
      <c r="AG74" s="866"/>
      <c r="AH74" s="866"/>
      <c r="AI74" s="866"/>
      <c r="AJ74" s="866"/>
      <c r="AK74" s="866" t="s">
        <v>569</v>
      </c>
      <c r="AL74" s="866"/>
      <c r="AM74" s="866"/>
      <c r="AN74" s="866"/>
      <c r="AO74" s="866"/>
      <c r="AP74" s="866" t="s">
        <v>569</v>
      </c>
      <c r="AQ74" s="866"/>
      <c r="AR74" s="866"/>
      <c r="AS74" s="866"/>
      <c r="AT74" s="866"/>
      <c r="AU74" s="866" t="s">
        <v>569</v>
      </c>
      <c r="AV74" s="866"/>
      <c r="AW74" s="866"/>
      <c r="AX74" s="866"/>
      <c r="AY74" s="866"/>
      <c r="AZ74" s="868"/>
      <c r="BA74" s="868"/>
      <c r="BB74" s="868"/>
      <c r="BC74" s="868"/>
      <c r="BD74" s="869"/>
      <c r="BE74" s="237"/>
      <c r="BF74" s="237"/>
      <c r="BG74" s="237"/>
      <c r="BH74" s="237"/>
      <c r="BI74" s="237"/>
      <c r="BJ74" s="237"/>
      <c r="BK74" s="237"/>
      <c r="BL74" s="237"/>
      <c r="BM74" s="237"/>
      <c r="BN74" s="237"/>
      <c r="BO74" s="237"/>
      <c r="BP74" s="237"/>
      <c r="BQ74" s="234">
        <v>68</v>
      </c>
      <c r="BR74" s="239"/>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26"/>
    </row>
    <row r="75" spans="1:131" ht="26.25" customHeight="1" x14ac:dyDescent="0.2">
      <c r="A75" s="234">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37"/>
      <c r="BF75" s="237"/>
      <c r="BG75" s="237"/>
      <c r="BH75" s="237"/>
      <c r="BI75" s="237"/>
      <c r="BJ75" s="237"/>
      <c r="BK75" s="237"/>
      <c r="BL75" s="237"/>
      <c r="BM75" s="237"/>
      <c r="BN75" s="237"/>
      <c r="BO75" s="237"/>
      <c r="BP75" s="237"/>
      <c r="BQ75" s="234">
        <v>69</v>
      </c>
      <c r="BR75" s="239"/>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26"/>
    </row>
    <row r="76" spans="1:131" ht="26.25" customHeight="1" x14ac:dyDescent="0.2">
      <c r="A76" s="234">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37"/>
      <c r="BF76" s="237"/>
      <c r="BG76" s="237"/>
      <c r="BH76" s="237"/>
      <c r="BI76" s="237"/>
      <c r="BJ76" s="237"/>
      <c r="BK76" s="237"/>
      <c r="BL76" s="237"/>
      <c r="BM76" s="237"/>
      <c r="BN76" s="237"/>
      <c r="BO76" s="237"/>
      <c r="BP76" s="237"/>
      <c r="BQ76" s="234">
        <v>70</v>
      </c>
      <c r="BR76" s="239"/>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26"/>
    </row>
    <row r="77" spans="1:131" ht="26.25" customHeight="1" x14ac:dyDescent="0.2">
      <c r="A77" s="234">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37"/>
      <c r="BF77" s="237"/>
      <c r="BG77" s="237"/>
      <c r="BH77" s="237"/>
      <c r="BI77" s="237"/>
      <c r="BJ77" s="237"/>
      <c r="BK77" s="237"/>
      <c r="BL77" s="237"/>
      <c r="BM77" s="237"/>
      <c r="BN77" s="237"/>
      <c r="BO77" s="237"/>
      <c r="BP77" s="237"/>
      <c r="BQ77" s="234">
        <v>71</v>
      </c>
      <c r="BR77" s="239"/>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26"/>
    </row>
    <row r="78" spans="1:131" ht="26.25" customHeight="1" x14ac:dyDescent="0.2">
      <c r="A78" s="234">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37"/>
      <c r="BF78" s="237"/>
      <c r="BG78" s="237"/>
      <c r="BH78" s="237"/>
      <c r="BI78" s="237"/>
      <c r="BJ78" s="226"/>
      <c r="BK78" s="226"/>
      <c r="BL78" s="226"/>
      <c r="BM78" s="226"/>
      <c r="BN78" s="226"/>
      <c r="BO78" s="237"/>
      <c r="BP78" s="237"/>
      <c r="BQ78" s="234">
        <v>72</v>
      </c>
      <c r="BR78" s="239"/>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26"/>
    </row>
    <row r="79" spans="1:131" ht="26.25" customHeight="1" x14ac:dyDescent="0.2">
      <c r="A79" s="234">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37"/>
      <c r="BF79" s="237"/>
      <c r="BG79" s="237"/>
      <c r="BH79" s="237"/>
      <c r="BI79" s="237"/>
      <c r="BJ79" s="226"/>
      <c r="BK79" s="226"/>
      <c r="BL79" s="226"/>
      <c r="BM79" s="226"/>
      <c r="BN79" s="226"/>
      <c r="BO79" s="237"/>
      <c r="BP79" s="237"/>
      <c r="BQ79" s="234">
        <v>73</v>
      </c>
      <c r="BR79" s="239"/>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26"/>
    </row>
    <row r="80" spans="1:131" ht="26.25" customHeight="1" x14ac:dyDescent="0.2">
      <c r="A80" s="234">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37"/>
      <c r="BF80" s="237"/>
      <c r="BG80" s="237"/>
      <c r="BH80" s="237"/>
      <c r="BI80" s="237"/>
      <c r="BJ80" s="237"/>
      <c r="BK80" s="237"/>
      <c r="BL80" s="237"/>
      <c r="BM80" s="237"/>
      <c r="BN80" s="237"/>
      <c r="BO80" s="237"/>
      <c r="BP80" s="237"/>
      <c r="BQ80" s="234">
        <v>74</v>
      </c>
      <c r="BR80" s="239"/>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26"/>
    </row>
    <row r="81" spans="1:131" ht="26.25" customHeight="1" x14ac:dyDescent="0.2">
      <c r="A81" s="234">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37"/>
      <c r="BF81" s="237"/>
      <c r="BG81" s="237"/>
      <c r="BH81" s="237"/>
      <c r="BI81" s="237"/>
      <c r="BJ81" s="237"/>
      <c r="BK81" s="237"/>
      <c r="BL81" s="237"/>
      <c r="BM81" s="237"/>
      <c r="BN81" s="237"/>
      <c r="BO81" s="237"/>
      <c r="BP81" s="237"/>
      <c r="BQ81" s="234">
        <v>75</v>
      </c>
      <c r="BR81" s="239"/>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26"/>
    </row>
    <row r="82" spans="1:131" ht="26.25" customHeight="1" x14ac:dyDescent="0.2">
      <c r="A82" s="234">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37"/>
      <c r="BF82" s="237"/>
      <c r="BG82" s="237"/>
      <c r="BH82" s="237"/>
      <c r="BI82" s="237"/>
      <c r="BJ82" s="237"/>
      <c r="BK82" s="237"/>
      <c r="BL82" s="237"/>
      <c r="BM82" s="237"/>
      <c r="BN82" s="237"/>
      <c r="BO82" s="237"/>
      <c r="BP82" s="237"/>
      <c r="BQ82" s="234">
        <v>76</v>
      </c>
      <c r="BR82" s="239"/>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26"/>
    </row>
    <row r="83" spans="1:131" ht="26.25" customHeight="1" x14ac:dyDescent="0.2">
      <c r="A83" s="234">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37"/>
      <c r="BF83" s="237"/>
      <c r="BG83" s="237"/>
      <c r="BH83" s="237"/>
      <c r="BI83" s="237"/>
      <c r="BJ83" s="237"/>
      <c r="BK83" s="237"/>
      <c r="BL83" s="237"/>
      <c r="BM83" s="237"/>
      <c r="BN83" s="237"/>
      <c r="BO83" s="237"/>
      <c r="BP83" s="237"/>
      <c r="BQ83" s="234">
        <v>77</v>
      </c>
      <c r="BR83" s="239"/>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26"/>
    </row>
    <row r="84" spans="1:131" ht="26.25" customHeight="1" x14ac:dyDescent="0.2">
      <c r="A84" s="234">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37"/>
      <c r="BF84" s="237"/>
      <c r="BG84" s="237"/>
      <c r="BH84" s="237"/>
      <c r="BI84" s="237"/>
      <c r="BJ84" s="237"/>
      <c r="BK84" s="237"/>
      <c r="BL84" s="237"/>
      <c r="BM84" s="237"/>
      <c r="BN84" s="237"/>
      <c r="BO84" s="237"/>
      <c r="BP84" s="237"/>
      <c r="BQ84" s="234">
        <v>78</v>
      </c>
      <c r="BR84" s="239"/>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26"/>
    </row>
    <row r="85" spans="1:131" ht="26.25" customHeight="1" x14ac:dyDescent="0.2">
      <c r="A85" s="234">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37"/>
      <c r="BF85" s="237"/>
      <c r="BG85" s="237"/>
      <c r="BH85" s="237"/>
      <c r="BI85" s="237"/>
      <c r="BJ85" s="237"/>
      <c r="BK85" s="237"/>
      <c r="BL85" s="237"/>
      <c r="BM85" s="237"/>
      <c r="BN85" s="237"/>
      <c r="BO85" s="237"/>
      <c r="BP85" s="237"/>
      <c r="BQ85" s="234">
        <v>79</v>
      </c>
      <c r="BR85" s="239"/>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26"/>
    </row>
    <row r="86" spans="1:131" ht="26.25" customHeight="1" x14ac:dyDescent="0.2">
      <c r="A86" s="234">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37"/>
      <c r="BF86" s="237"/>
      <c r="BG86" s="237"/>
      <c r="BH86" s="237"/>
      <c r="BI86" s="237"/>
      <c r="BJ86" s="237"/>
      <c r="BK86" s="237"/>
      <c r="BL86" s="237"/>
      <c r="BM86" s="237"/>
      <c r="BN86" s="237"/>
      <c r="BO86" s="237"/>
      <c r="BP86" s="237"/>
      <c r="BQ86" s="234">
        <v>80</v>
      </c>
      <c r="BR86" s="239"/>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26"/>
    </row>
    <row r="87" spans="1:131" ht="26.25" customHeight="1" x14ac:dyDescent="0.2">
      <c r="A87" s="240">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37"/>
      <c r="BF87" s="237"/>
      <c r="BG87" s="237"/>
      <c r="BH87" s="237"/>
      <c r="BI87" s="237"/>
      <c r="BJ87" s="237"/>
      <c r="BK87" s="237"/>
      <c r="BL87" s="237"/>
      <c r="BM87" s="237"/>
      <c r="BN87" s="237"/>
      <c r="BO87" s="237"/>
      <c r="BP87" s="237"/>
      <c r="BQ87" s="234">
        <v>81</v>
      </c>
      <c r="BR87" s="239"/>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26"/>
    </row>
    <row r="88" spans="1:131" ht="26.25" customHeight="1" thickBot="1" x14ac:dyDescent="0.25">
      <c r="A88" s="236" t="s">
        <v>388</v>
      </c>
      <c r="B88" s="825" t="s">
        <v>412</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2653</v>
      </c>
      <c r="AG88" s="880"/>
      <c r="AH88" s="880"/>
      <c r="AI88" s="880"/>
      <c r="AJ88" s="880"/>
      <c r="AK88" s="877"/>
      <c r="AL88" s="877"/>
      <c r="AM88" s="877"/>
      <c r="AN88" s="877"/>
      <c r="AO88" s="877"/>
      <c r="AP88" s="880">
        <v>2607</v>
      </c>
      <c r="AQ88" s="880"/>
      <c r="AR88" s="880"/>
      <c r="AS88" s="880"/>
      <c r="AT88" s="880"/>
      <c r="AU88" s="880">
        <v>175</v>
      </c>
      <c r="AV88" s="880"/>
      <c r="AW88" s="880"/>
      <c r="AX88" s="880"/>
      <c r="AY88" s="880"/>
      <c r="AZ88" s="885"/>
      <c r="BA88" s="885"/>
      <c r="BB88" s="885"/>
      <c r="BC88" s="885"/>
      <c r="BD88" s="886"/>
      <c r="BE88" s="237"/>
      <c r="BF88" s="237"/>
      <c r="BG88" s="237"/>
      <c r="BH88" s="237"/>
      <c r="BI88" s="237"/>
      <c r="BJ88" s="237"/>
      <c r="BK88" s="237"/>
      <c r="BL88" s="237"/>
      <c r="BM88" s="237"/>
      <c r="BN88" s="237"/>
      <c r="BO88" s="237"/>
      <c r="BP88" s="237"/>
      <c r="BQ88" s="234">
        <v>82</v>
      </c>
      <c r="BR88" s="239"/>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388</v>
      </c>
      <c r="BR102" s="825" t="s">
        <v>413</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311</v>
      </c>
      <c r="CS102" s="888"/>
      <c r="CT102" s="888"/>
      <c r="CU102" s="888"/>
      <c r="CV102" s="927"/>
      <c r="CW102" s="926">
        <v>56</v>
      </c>
      <c r="CX102" s="888"/>
      <c r="CY102" s="888"/>
      <c r="CZ102" s="888"/>
      <c r="DA102" s="927"/>
      <c r="DB102" s="926">
        <v>0</v>
      </c>
      <c r="DC102" s="888"/>
      <c r="DD102" s="888"/>
      <c r="DE102" s="888"/>
      <c r="DF102" s="927"/>
      <c r="DG102" s="926">
        <v>0</v>
      </c>
      <c r="DH102" s="888"/>
      <c r="DI102" s="888"/>
      <c r="DJ102" s="888"/>
      <c r="DK102" s="927"/>
      <c r="DL102" s="926">
        <v>269</v>
      </c>
      <c r="DM102" s="888"/>
      <c r="DN102" s="888"/>
      <c r="DO102" s="888"/>
      <c r="DP102" s="927"/>
      <c r="DQ102" s="926">
        <v>27</v>
      </c>
      <c r="DR102" s="888"/>
      <c r="DS102" s="888"/>
      <c r="DT102" s="888"/>
      <c r="DU102" s="927"/>
      <c r="DV102" s="825"/>
      <c r="DW102" s="826"/>
      <c r="DX102" s="826"/>
      <c r="DY102" s="826"/>
      <c r="DZ102" s="950"/>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51" t="s">
        <v>414</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52" t="s">
        <v>415</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416</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417</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53" t="s">
        <v>418</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419</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26" customFormat="1" ht="26.25" customHeight="1" x14ac:dyDescent="0.2">
      <c r="A109" s="948" t="s">
        <v>420</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421</v>
      </c>
      <c r="AB109" s="929"/>
      <c r="AC109" s="929"/>
      <c r="AD109" s="929"/>
      <c r="AE109" s="930"/>
      <c r="AF109" s="928" t="s">
        <v>422</v>
      </c>
      <c r="AG109" s="929"/>
      <c r="AH109" s="929"/>
      <c r="AI109" s="929"/>
      <c r="AJ109" s="930"/>
      <c r="AK109" s="928" t="s">
        <v>306</v>
      </c>
      <c r="AL109" s="929"/>
      <c r="AM109" s="929"/>
      <c r="AN109" s="929"/>
      <c r="AO109" s="930"/>
      <c r="AP109" s="928" t="s">
        <v>423</v>
      </c>
      <c r="AQ109" s="929"/>
      <c r="AR109" s="929"/>
      <c r="AS109" s="929"/>
      <c r="AT109" s="931"/>
      <c r="AU109" s="948" t="s">
        <v>420</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421</v>
      </c>
      <c r="BR109" s="929"/>
      <c r="BS109" s="929"/>
      <c r="BT109" s="929"/>
      <c r="BU109" s="930"/>
      <c r="BV109" s="928" t="s">
        <v>422</v>
      </c>
      <c r="BW109" s="929"/>
      <c r="BX109" s="929"/>
      <c r="BY109" s="929"/>
      <c r="BZ109" s="930"/>
      <c r="CA109" s="928" t="s">
        <v>306</v>
      </c>
      <c r="CB109" s="929"/>
      <c r="CC109" s="929"/>
      <c r="CD109" s="929"/>
      <c r="CE109" s="930"/>
      <c r="CF109" s="949" t="s">
        <v>423</v>
      </c>
      <c r="CG109" s="949"/>
      <c r="CH109" s="949"/>
      <c r="CI109" s="949"/>
      <c r="CJ109" s="949"/>
      <c r="CK109" s="928" t="s">
        <v>424</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421</v>
      </c>
      <c r="DH109" s="929"/>
      <c r="DI109" s="929"/>
      <c r="DJ109" s="929"/>
      <c r="DK109" s="930"/>
      <c r="DL109" s="928" t="s">
        <v>422</v>
      </c>
      <c r="DM109" s="929"/>
      <c r="DN109" s="929"/>
      <c r="DO109" s="929"/>
      <c r="DP109" s="930"/>
      <c r="DQ109" s="928" t="s">
        <v>306</v>
      </c>
      <c r="DR109" s="929"/>
      <c r="DS109" s="929"/>
      <c r="DT109" s="929"/>
      <c r="DU109" s="930"/>
      <c r="DV109" s="928" t="s">
        <v>423</v>
      </c>
      <c r="DW109" s="929"/>
      <c r="DX109" s="929"/>
      <c r="DY109" s="929"/>
      <c r="DZ109" s="931"/>
    </row>
    <row r="110" spans="1:131" s="226" customFormat="1" ht="26.25" customHeight="1" x14ac:dyDescent="0.2">
      <c r="A110" s="932" t="s">
        <v>425</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642845</v>
      </c>
      <c r="AB110" s="936"/>
      <c r="AC110" s="936"/>
      <c r="AD110" s="936"/>
      <c r="AE110" s="937"/>
      <c r="AF110" s="938">
        <v>716673</v>
      </c>
      <c r="AG110" s="936"/>
      <c r="AH110" s="936"/>
      <c r="AI110" s="936"/>
      <c r="AJ110" s="937"/>
      <c r="AK110" s="938">
        <v>709710</v>
      </c>
      <c r="AL110" s="936"/>
      <c r="AM110" s="936"/>
      <c r="AN110" s="936"/>
      <c r="AO110" s="937"/>
      <c r="AP110" s="939">
        <v>20.399999999999999</v>
      </c>
      <c r="AQ110" s="940"/>
      <c r="AR110" s="940"/>
      <c r="AS110" s="940"/>
      <c r="AT110" s="941"/>
      <c r="AU110" s="942" t="s">
        <v>74</v>
      </c>
      <c r="AV110" s="943"/>
      <c r="AW110" s="943"/>
      <c r="AX110" s="943"/>
      <c r="AY110" s="943"/>
      <c r="AZ110" s="965" t="s">
        <v>426</v>
      </c>
      <c r="BA110" s="933"/>
      <c r="BB110" s="933"/>
      <c r="BC110" s="933"/>
      <c r="BD110" s="933"/>
      <c r="BE110" s="933"/>
      <c r="BF110" s="933"/>
      <c r="BG110" s="933"/>
      <c r="BH110" s="933"/>
      <c r="BI110" s="933"/>
      <c r="BJ110" s="933"/>
      <c r="BK110" s="933"/>
      <c r="BL110" s="933"/>
      <c r="BM110" s="933"/>
      <c r="BN110" s="933"/>
      <c r="BO110" s="933"/>
      <c r="BP110" s="934"/>
      <c r="BQ110" s="966">
        <v>8652395</v>
      </c>
      <c r="BR110" s="967"/>
      <c r="BS110" s="967"/>
      <c r="BT110" s="967"/>
      <c r="BU110" s="967"/>
      <c r="BV110" s="967">
        <v>9458821</v>
      </c>
      <c r="BW110" s="967"/>
      <c r="BX110" s="967"/>
      <c r="BY110" s="967"/>
      <c r="BZ110" s="967"/>
      <c r="CA110" s="967">
        <v>11024649</v>
      </c>
      <c r="CB110" s="967"/>
      <c r="CC110" s="967"/>
      <c r="CD110" s="967"/>
      <c r="CE110" s="967"/>
      <c r="CF110" s="980">
        <v>317.39999999999998</v>
      </c>
      <c r="CG110" s="981"/>
      <c r="CH110" s="981"/>
      <c r="CI110" s="981"/>
      <c r="CJ110" s="981"/>
      <c r="CK110" s="982" t="s">
        <v>427</v>
      </c>
      <c r="CL110" s="983"/>
      <c r="CM110" s="965" t="s">
        <v>428</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429</v>
      </c>
      <c r="DH110" s="967"/>
      <c r="DI110" s="967"/>
      <c r="DJ110" s="967"/>
      <c r="DK110" s="967"/>
      <c r="DL110" s="967" t="s">
        <v>430</v>
      </c>
      <c r="DM110" s="967"/>
      <c r="DN110" s="967"/>
      <c r="DO110" s="967"/>
      <c r="DP110" s="967"/>
      <c r="DQ110" s="967" t="s">
        <v>429</v>
      </c>
      <c r="DR110" s="967"/>
      <c r="DS110" s="967"/>
      <c r="DT110" s="967"/>
      <c r="DU110" s="967"/>
      <c r="DV110" s="968" t="s">
        <v>430</v>
      </c>
      <c r="DW110" s="968"/>
      <c r="DX110" s="968"/>
      <c r="DY110" s="968"/>
      <c r="DZ110" s="969"/>
    </row>
    <row r="111" spans="1:131" s="226" customFormat="1" ht="26.25" customHeight="1" x14ac:dyDescent="0.2">
      <c r="A111" s="970" t="s">
        <v>431</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430</v>
      </c>
      <c r="AB111" s="974"/>
      <c r="AC111" s="974"/>
      <c r="AD111" s="974"/>
      <c r="AE111" s="975"/>
      <c r="AF111" s="976" t="s">
        <v>429</v>
      </c>
      <c r="AG111" s="974"/>
      <c r="AH111" s="974"/>
      <c r="AI111" s="974"/>
      <c r="AJ111" s="975"/>
      <c r="AK111" s="976" t="s">
        <v>136</v>
      </c>
      <c r="AL111" s="974"/>
      <c r="AM111" s="974"/>
      <c r="AN111" s="974"/>
      <c r="AO111" s="975"/>
      <c r="AP111" s="977" t="s">
        <v>432</v>
      </c>
      <c r="AQ111" s="978"/>
      <c r="AR111" s="978"/>
      <c r="AS111" s="978"/>
      <c r="AT111" s="979"/>
      <c r="AU111" s="944"/>
      <c r="AV111" s="945"/>
      <c r="AW111" s="945"/>
      <c r="AX111" s="945"/>
      <c r="AY111" s="945"/>
      <c r="AZ111" s="958" t="s">
        <v>433</v>
      </c>
      <c r="BA111" s="959"/>
      <c r="BB111" s="959"/>
      <c r="BC111" s="959"/>
      <c r="BD111" s="959"/>
      <c r="BE111" s="959"/>
      <c r="BF111" s="959"/>
      <c r="BG111" s="959"/>
      <c r="BH111" s="959"/>
      <c r="BI111" s="959"/>
      <c r="BJ111" s="959"/>
      <c r="BK111" s="959"/>
      <c r="BL111" s="959"/>
      <c r="BM111" s="959"/>
      <c r="BN111" s="959"/>
      <c r="BO111" s="959"/>
      <c r="BP111" s="960"/>
      <c r="BQ111" s="961">
        <v>19163</v>
      </c>
      <c r="BR111" s="962"/>
      <c r="BS111" s="962"/>
      <c r="BT111" s="962"/>
      <c r="BU111" s="962"/>
      <c r="BV111" s="962">
        <v>14733</v>
      </c>
      <c r="BW111" s="962"/>
      <c r="BX111" s="962"/>
      <c r="BY111" s="962"/>
      <c r="BZ111" s="962"/>
      <c r="CA111" s="962">
        <v>10320</v>
      </c>
      <c r="CB111" s="962"/>
      <c r="CC111" s="962"/>
      <c r="CD111" s="962"/>
      <c r="CE111" s="962"/>
      <c r="CF111" s="956">
        <v>0.3</v>
      </c>
      <c r="CG111" s="957"/>
      <c r="CH111" s="957"/>
      <c r="CI111" s="957"/>
      <c r="CJ111" s="957"/>
      <c r="CK111" s="984"/>
      <c r="CL111" s="985"/>
      <c r="CM111" s="958" t="s">
        <v>434</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429</v>
      </c>
      <c r="DH111" s="962"/>
      <c r="DI111" s="962"/>
      <c r="DJ111" s="962"/>
      <c r="DK111" s="962"/>
      <c r="DL111" s="962" t="s">
        <v>430</v>
      </c>
      <c r="DM111" s="962"/>
      <c r="DN111" s="962"/>
      <c r="DO111" s="962"/>
      <c r="DP111" s="962"/>
      <c r="DQ111" s="962" t="s">
        <v>136</v>
      </c>
      <c r="DR111" s="962"/>
      <c r="DS111" s="962"/>
      <c r="DT111" s="962"/>
      <c r="DU111" s="962"/>
      <c r="DV111" s="963" t="s">
        <v>429</v>
      </c>
      <c r="DW111" s="963"/>
      <c r="DX111" s="963"/>
      <c r="DY111" s="963"/>
      <c r="DZ111" s="964"/>
    </row>
    <row r="112" spans="1:131" s="226" customFormat="1" ht="26.25" customHeight="1" x14ac:dyDescent="0.2">
      <c r="A112" s="988" t="s">
        <v>435</v>
      </c>
      <c r="B112" s="989"/>
      <c r="C112" s="959" t="s">
        <v>436</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136</v>
      </c>
      <c r="AB112" s="995"/>
      <c r="AC112" s="995"/>
      <c r="AD112" s="995"/>
      <c r="AE112" s="996"/>
      <c r="AF112" s="997" t="s">
        <v>430</v>
      </c>
      <c r="AG112" s="995"/>
      <c r="AH112" s="995"/>
      <c r="AI112" s="995"/>
      <c r="AJ112" s="996"/>
      <c r="AK112" s="997" t="s">
        <v>136</v>
      </c>
      <c r="AL112" s="995"/>
      <c r="AM112" s="995"/>
      <c r="AN112" s="995"/>
      <c r="AO112" s="996"/>
      <c r="AP112" s="998" t="s">
        <v>136</v>
      </c>
      <c r="AQ112" s="999"/>
      <c r="AR112" s="999"/>
      <c r="AS112" s="999"/>
      <c r="AT112" s="1000"/>
      <c r="AU112" s="944"/>
      <c r="AV112" s="945"/>
      <c r="AW112" s="945"/>
      <c r="AX112" s="945"/>
      <c r="AY112" s="945"/>
      <c r="AZ112" s="958" t="s">
        <v>437</v>
      </c>
      <c r="BA112" s="959"/>
      <c r="BB112" s="959"/>
      <c r="BC112" s="959"/>
      <c r="BD112" s="959"/>
      <c r="BE112" s="959"/>
      <c r="BF112" s="959"/>
      <c r="BG112" s="959"/>
      <c r="BH112" s="959"/>
      <c r="BI112" s="959"/>
      <c r="BJ112" s="959"/>
      <c r="BK112" s="959"/>
      <c r="BL112" s="959"/>
      <c r="BM112" s="959"/>
      <c r="BN112" s="959"/>
      <c r="BO112" s="959"/>
      <c r="BP112" s="960"/>
      <c r="BQ112" s="961">
        <v>3889512</v>
      </c>
      <c r="BR112" s="962"/>
      <c r="BS112" s="962"/>
      <c r="BT112" s="962"/>
      <c r="BU112" s="962"/>
      <c r="BV112" s="962">
        <v>3402147</v>
      </c>
      <c r="BW112" s="962"/>
      <c r="BX112" s="962"/>
      <c r="BY112" s="962"/>
      <c r="BZ112" s="962"/>
      <c r="CA112" s="962">
        <v>3212048</v>
      </c>
      <c r="CB112" s="962"/>
      <c r="CC112" s="962"/>
      <c r="CD112" s="962"/>
      <c r="CE112" s="962"/>
      <c r="CF112" s="956">
        <v>92.5</v>
      </c>
      <c r="CG112" s="957"/>
      <c r="CH112" s="957"/>
      <c r="CI112" s="957"/>
      <c r="CJ112" s="957"/>
      <c r="CK112" s="984"/>
      <c r="CL112" s="985"/>
      <c r="CM112" s="958" t="s">
        <v>438</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136</v>
      </c>
      <c r="DH112" s="962"/>
      <c r="DI112" s="962"/>
      <c r="DJ112" s="962"/>
      <c r="DK112" s="962"/>
      <c r="DL112" s="962" t="s">
        <v>432</v>
      </c>
      <c r="DM112" s="962"/>
      <c r="DN112" s="962"/>
      <c r="DO112" s="962"/>
      <c r="DP112" s="962"/>
      <c r="DQ112" s="962" t="s">
        <v>430</v>
      </c>
      <c r="DR112" s="962"/>
      <c r="DS112" s="962"/>
      <c r="DT112" s="962"/>
      <c r="DU112" s="962"/>
      <c r="DV112" s="963" t="s">
        <v>136</v>
      </c>
      <c r="DW112" s="963"/>
      <c r="DX112" s="963"/>
      <c r="DY112" s="963"/>
      <c r="DZ112" s="964"/>
    </row>
    <row r="113" spans="1:130" s="226" customFormat="1" ht="26.25" customHeight="1" x14ac:dyDescent="0.2">
      <c r="A113" s="990"/>
      <c r="B113" s="991"/>
      <c r="C113" s="959" t="s">
        <v>439</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217754</v>
      </c>
      <c r="AB113" s="974"/>
      <c r="AC113" s="974"/>
      <c r="AD113" s="974"/>
      <c r="AE113" s="975"/>
      <c r="AF113" s="976">
        <v>223915</v>
      </c>
      <c r="AG113" s="974"/>
      <c r="AH113" s="974"/>
      <c r="AI113" s="974"/>
      <c r="AJ113" s="975"/>
      <c r="AK113" s="976">
        <v>266545</v>
      </c>
      <c r="AL113" s="974"/>
      <c r="AM113" s="974"/>
      <c r="AN113" s="974"/>
      <c r="AO113" s="975"/>
      <c r="AP113" s="977">
        <v>7.7</v>
      </c>
      <c r="AQ113" s="978"/>
      <c r="AR113" s="978"/>
      <c r="AS113" s="978"/>
      <c r="AT113" s="979"/>
      <c r="AU113" s="944"/>
      <c r="AV113" s="945"/>
      <c r="AW113" s="945"/>
      <c r="AX113" s="945"/>
      <c r="AY113" s="945"/>
      <c r="AZ113" s="958" t="s">
        <v>440</v>
      </c>
      <c r="BA113" s="959"/>
      <c r="BB113" s="959"/>
      <c r="BC113" s="959"/>
      <c r="BD113" s="959"/>
      <c r="BE113" s="959"/>
      <c r="BF113" s="959"/>
      <c r="BG113" s="959"/>
      <c r="BH113" s="959"/>
      <c r="BI113" s="959"/>
      <c r="BJ113" s="959"/>
      <c r="BK113" s="959"/>
      <c r="BL113" s="959"/>
      <c r="BM113" s="959"/>
      <c r="BN113" s="959"/>
      <c r="BO113" s="959"/>
      <c r="BP113" s="960"/>
      <c r="BQ113" s="961">
        <v>293057</v>
      </c>
      <c r="BR113" s="962"/>
      <c r="BS113" s="962"/>
      <c r="BT113" s="962"/>
      <c r="BU113" s="962"/>
      <c r="BV113" s="962">
        <v>234048</v>
      </c>
      <c r="BW113" s="962"/>
      <c r="BX113" s="962"/>
      <c r="BY113" s="962"/>
      <c r="BZ113" s="962"/>
      <c r="CA113" s="962">
        <v>175037</v>
      </c>
      <c r="CB113" s="962"/>
      <c r="CC113" s="962"/>
      <c r="CD113" s="962"/>
      <c r="CE113" s="962"/>
      <c r="CF113" s="956">
        <v>5</v>
      </c>
      <c r="CG113" s="957"/>
      <c r="CH113" s="957"/>
      <c r="CI113" s="957"/>
      <c r="CJ113" s="957"/>
      <c r="CK113" s="984"/>
      <c r="CL113" s="985"/>
      <c r="CM113" s="958" t="s">
        <v>441</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429</v>
      </c>
      <c r="DH113" s="995"/>
      <c r="DI113" s="995"/>
      <c r="DJ113" s="995"/>
      <c r="DK113" s="996"/>
      <c r="DL113" s="997" t="s">
        <v>430</v>
      </c>
      <c r="DM113" s="995"/>
      <c r="DN113" s="995"/>
      <c r="DO113" s="995"/>
      <c r="DP113" s="996"/>
      <c r="DQ113" s="997" t="s">
        <v>432</v>
      </c>
      <c r="DR113" s="995"/>
      <c r="DS113" s="995"/>
      <c r="DT113" s="995"/>
      <c r="DU113" s="996"/>
      <c r="DV113" s="998" t="s">
        <v>430</v>
      </c>
      <c r="DW113" s="999"/>
      <c r="DX113" s="999"/>
      <c r="DY113" s="999"/>
      <c r="DZ113" s="1000"/>
    </row>
    <row r="114" spans="1:130" s="226" customFormat="1" ht="26.25" customHeight="1" x14ac:dyDescent="0.2">
      <c r="A114" s="990"/>
      <c r="B114" s="991"/>
      <c r="C114" s="959" t="s">
        <v>442</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60233</v>
      </c>
      <c r="AB114" s="995"/>
      <c r="AC114" s="995"/>
      <c r="AD114" s="995"/>
      <c r="AE114" s="996"/>
      <c r="AF114" s="997">
        <v>60810</v>
      </c>
      <c r="AG114" s="995"/>
      <c r="AH114" s="995"/>
      <c r="AI114" s="995"/>
      <c r="AJ114" s="996"/>
      <c r="AK114" s="997">
        <v>60430</v>
      </c>
      <c r="AL114" s="995"/>
      <c r="AM114" s="995"/>
      <c r="AN114" s="995"/>
      <c r="AO114" s="996"/>
      <c r="AP114" s="998">
        <v>1.7</v>
      </c>
      <c r="AQ114" s="999"/>
      <c r="AR114" s="999"/>
      <c r="AS114" s="999"/>
      <c r="AT114" s="1000"/>
      <c r="AU114" s="944"/>
      <c r="AV114" s="945"/>
      <c r="AW114" s="945"/>
      <c r="AX114" s="945"/>
      <c r="AY114" s="945"/>
      <c r="AZ114" s="958" t="s">
        <v>443</v>
      </c>
      <c r="BA114" s="959"/>
      <c r="BB114" s="959"/>
      <c r="BC114" s="959"/>
      <c r="BD114" s="959"/>
      <c r="BE114" s="959"/>
      <c r="BF114" s="959"/>
      <c r="BG114" s="959"/>
      <c r="BH114" s="959"/>
      <c r="BI114" s="959"/>
      <c r="BJ114" s="959"/>
      <c r="BK114" s="959"/>
      <c r="BL114" s="959"/>
      <c r="BM114" s="959"/>
      <c r="BN114" s="959"/>
      <c r="BO114" s="959"/>
      <c r="BP114" s="960"/>
      <c r="BQ114" s="961">
        <v>611950</v>
      </c>
      <c r="BR114" s="962"/>
      <c r="BS114" s="962"/>
      <c r="BT114" s="962"/>
      <c r="BU114" s="962"/>
      <c r="BV114" s="962">
        <v>607329</v>
      </c>
      <c r="BW114" s="962"/>
      <c r="BX114" s="962"/>
      <c r="BY114" s="962"/>
      <c r="BZ114" s="962"/>
      <c r="CA114" s="962">
        <v>617786</v>
      </c>
      <c r="CB114" s="962"/>
      <c r="CC114" s="962"/>
      <c r="CD114" s="962"/>
      <c r="CE114" s="962"/>
      <c r="CF114" s="956">
        <v>17.8</v>
      </c>
      <c r="CG114" s="957"/>
      <c r="CH114" s="957"/>
      <c r="CI114" s="957"/>
      <c r="CJ114" s="957"/>
      <c r="CK114" s="984"/>
      <c r="CL114" s="985"/>
      <c r="CM114" s="958" t="s">
        <v>444</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429</v>
      </c>
      <c r="DH114" s="995"/>
      <c r="DI114" s="995"/>
      <c r="DJ114" s="995"/>
      <c r="DK114" s="996"/>
      <c r="DL114" s="997" t="s">
        <v>432</v>
      </c>
      <c r="DM114" s="995"/>
      <c r="DN114" s="995"/>
      <c r="DO114" s="995"/>
      <c r="DP114" s="996"/>
      <c r="DQ114" s="997" t="s">
        <v>136</v>
      </c>
      <c r="DR114" s="995"/>
      <c r="DS114" s="995"/>
      <c r="DT114" s="995"/>
      <c r="DU114" s="996"/>
      <c r="DV114" s="998" t="s">
        <v>430</v>
      </c>
      <c r="DW114" s="999"/>
      <c r="DX114" s="999"/>
      <c r="DY114" s="999"/>
      <c r="DZ114" s="1000"/>
    </row>
    <row r="115" spans="1:130" s="226" customFormat="1" ht="26.25" customHeight="1" x14ac:dyDescent="0.2">
      <c r="A115" s="990"/>
      <c r="B115" s="991"/>
      <c r="C115" s="959" t="s">
        <v>445</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7205</v>
      </c>
      <c r="AB115" s="974"/>
      <c r="AC115" s="974"/>
      <c r="AD115" s="974"/>
      <c r="AE115" s="975"/>
      <c r="AF115" s="976">
        <v>7130</v>
      </c>
      <c r="AG115" s="974"/>
      <c r="AH115" s="974"/>
      <c r="AI115" s="974"/>
      <c r="AJ115" s="975"/>
      <c r="AK115" s="976">
        <v>6928</v>
      </c>
      <c r="AL115" s="974"/>
      <c r="AM115" s="974"/>
      <c r="AN115" s="974"/>
      <c r="AO115" s="975"/>
      <c r="AP115" s="977">
        <v>0.2</v>
      </c>
      <c r="AQ115" s="978"/>
      <c r="AR115" s="978"/>
      <c r="AS115" s="978"/>
      <c r="AT115" s="979"/>
      <c r="AU115" s="944"/>
      <c r="AV115" s="945"/>
      <c r="AW115" s="945"/>
      <c r="AX115" s="945"/>
      <c r="AY115" s="945"/>
      <c r="AZ115" s="958" t="s">
        <v>446</v>
      </c>
      <c r="BA115" s="959"/>
      <c r="BB115" s="959"/>
      <c r="BC115" s="959"/>
      <c r="BD115" s="959"/>
      <c r="BE115" s="959"/>
      <c r="BF115" s="959"/>
      <c r="BG115" s="959"/>
      <c r="BH115" s="959"/>
      <c r="BI115" s="959"/>
      <c r="BJ115" s="959"/>
      <c r="BK115" s="959"/>
      <c r="BL115" s="959"/>
      <c r="BM115" s="959"/>
      <c r="BN115" s="959"/>
      <c r="BO115" s="959"/>
      <c r="BP115" s="960"/>
      <c r="BQ115" s="961">
        <v>40875</v>
      </c>
      <c r="BR115" s="962"/>
      <c r="BS115" s="962"/>
      <c r="BT115" s="962"/>
      <c r="BU115" s="962"/>
      <c r="BV115" s="962">
        <v>28375</v>
      </c>
      <c r="BW115" s="962"/>
      <c r="BX115" s="962"/>
      <c r="BY115" s="962"/>
      <c r="BZ115" s="962"/>
      <c r="CA115" s="962">
        <v>26875</v>
      </c>
      <c r="CB115" s="962"/>
      <c r="CC115" s="962"/>
      <c r="CD115" s="962"/>
      <c r="CE115" s="962"/>
      <c r="CF115" s="956">
        <v>0.8</v>
      </c>
      <c r="CG115" s="957"/>
      <c r="CH115" s="957"/>
      <c r="CI115" s="957"/>
      <c r="CJ115" s="957"/>
      <c r="CK115" s="984"/>
      <c r="CL115" s="985"/>
      <c r="CM115" s="958" t="s">
        <v>447</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429</v>
      </c>
      <c r="DH115" s="995"/>
      <c r="DI115" s="995"/>
      <c r="DJ115" s="995"/>
      <c r="DK115" s="996"/>
      <c r="DL115" s="997" t="s">
        <v>136</v>
      </c>
      <c r="DM115" s="995"/>
      <c r="DN115" s="995"/>
      <c r="DO115" s="995"/>
      <c r="DP115" s="996"/>
      <c r="DQ115" s="997" t="s">
        <v>432</v>
      </c>
      <c r="DR115" s="995"/>
      <c r="DS115" s="995"/>
      <c r="DT115" s="995"/>
      <c r="DU115" s="996"/>
      <c r="DV115" s="998" t="s">
        <v>429</v>
      </c>
      <c r="DW115" s="999"/>
      <c r="DX115" s="999"/>
      <c r="DY115" s="999"/>
      <c r="DZ115" s="1000"/>
    </row>
    <row r="116" spans="1:130" s="226" customFormat="1" ht="26.25" customHeight="1" x14ac:dyDescent="0.2">
      <c r="A116" s="992"/>
      <c r="B116" s="993"/>
      <c r="C116" s="1001" t="s">
        <v>448</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429</v>
      </c>
      <c r="AB116" s="995"/>
      <c r="AC116" s="995"/>
      <c r="AD116" s="995"/>
      <c r="AE116" s="996"/>
      <c r="AF116" s="997" t="s">
        <v>430</v>
      </c>
      <c r="AG116" s="995"/>
      <c r="AH116" s="995"/>
      <c r="AI116" s="995"/>
      <c r="AJ116" s="996"/>
      <c r="AK116" s="997">
        <v>55</v>
      </c>
      <c r="AL116" s="995"/>
      <c r="AM116" s="995"/>
      <c r="AN116" s="995"/>
      <c r="AO116" s="996"/>
      <c r="AP116" s="998">
        <v>0</v>
      </c>
      <c r="AQ116" s="999"/>
      <c r="AR116" s="999"/>
      <c r="AS116" s="999"/>
      <c r="AT116" s="1000"/>
      <c r="AU116" s="944"/>
      <c r="AV116" s="945"/>
      <c r="AW116" s="945"/>
      <c r="AX116" s="945"/>
      <c r="AY116" s="945"/>
      <c r="AZ116" s="1003" t="s">
        <v>449</v>
      </c>
      <c r="BA116" s="1004"/>
      <c r="BB116" s="1004"/>
      <c r="BC116" s="1004"/>
      <c r="BD116" s="1004"/>
      <c r="BE116" s="1004"/>
      <c r="BF116" s="1004"/>
      <c r="BG116" s="1004"/>
      <c r="BH116" s="1004"/>
      <c r="BI116" s="1004"/>
      <c r="BJ116" s="1004"/>
      <c r="BK116" s="1004"/>
      <c r="BL116" s="1004"/>
      <c r="BM116" s="1004"/>
      <c r="BN116" s="1004"/>
      <c r="BO116" s="1004"/>
      <c r="BP116" s="1005"/>
      <c r="BQ116" s="961" t="s">
        <v>136</v>
      </c>
      <c r="BR116" s="962"/>
      <c r="BS116" s="962"/>
      <c r="BT116" s="962"/>
      <c r="BU116" s="962"/>
      <c r="BV116" s="962" t="s">
        <v>429</v>
      </c>
      <c r="BW116" s="962"/>
      <c r="BX116" s="962"/>
      <c r="BY116" s="962"/>
      <c r="BZ116" s="962"/>
      <c r="CA116" s="962" t="s">
        <v>430</v>
      </c>
      <c r="CB116" s="962"/>
      <c r="CC116" s="962"/>
      <c r="CD116" s="962"/>
      <c r="CE116" s="962"/>
      <c r="CF116" s="956" t="s">
        <v>430</v>
      </c>
      <c r="CG116" s="957"/>
      <c r="CH116" s="957"/>
      <c r="CI116" s="957"/>
      <c r="CJ116" s="957"/>
      <c r="CK116" s="984"/>
      <c r="CL116" s="985"/>
      <c r="CM116" s="958" t="s">
        <v>450</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136</v>
      </c>
      <c r="DH116" s="995"/>
      <c r="DI116" s="995"/>
      <c r="DJ116" s="995"/>
      <c r="DK116" s="996"/>
      <c r="DL116" s="997" t="s">
        <v>136</v>
      </c>
      <c r="DM116" s="995"/>
      <c r="DN116" s="995"/>
      <c r="DO116" s="995"/>
      <c r="DP116" s="996"/>
      <c r="DQ116" s="997" t="s">
        <v>429</v>
      </c>
      <c r="DR116" s="995"/>
      <c r="DS116" s="995"/>
      <c r="DT116" s="995"/>
      <c r="DU116" s="996"/>
      <c r="DV116" s="998" t="s">
        <v>432</v>
      </c>
      <c r="DW116" s="999"/>
      <c r="DX116" s="999"/>
      <c r="DY116" s="999"/>
      <c r="DZ116" s="1000"/>
    </row>
    <row r="117" spans="1:130" s="226" customFormat="1" ht="26.25" customHeight="1" x14ac:dyDescent="0.2">
      <c r="A117" s="948" t="s">
        <v>186</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451</v>
      </c>
      <c r="Z117" s="930"/>
      <c r="AA117" s="1014">
        <v>928037</v>
      </c>
      <c r="AB117" s="1015"/>
      <c r="AC117" s="1015"/>
      <c r="AD117" s="1015"/>
      <c r="AE117" s="1016"/>
      <c r="AF117" s="1017">
        <v>1008528</v>
      </c>
      <c r="AG117" s="1015"/>
      <c r="AH117" s="1015"/>
      <c r="AI117" s="1015"/>
      <c r="AJ117" s="1016"/>
      <c r="AK117" s="1017">
        <v>1043668</v>
      </c>
      <c r="AL117" s="1015"/>
      <c r="AM117" s="1015"/>
      <c r="AN117" s="1015"/>
      <c r="AO117" s="1016"/>
      <c r="AP117" s="1018"/>
      <c r="AQ117" s="1019"/>
      <c r="AR117" s="1019"/>
      <c r="AS117" s="1019"/>
      <c r="AT117" s="1020"/>
      <c r="AU117" s="944"/>
      <c r="AV117" s="945"/>
      <c r="AW117" s="945"/>
      <c r="AX117" s="945"/>
      <c r="AY117" s="945"/>
      <c r="AZ117" s="1010" t="s">
        <v>452</v>
      </c>
      <c r="BA117" s="1011"/>
      <c r="BB117" s="1011"/>
      <c r="BC117" s="1011"/>
      <c r="BD117" s="1011"/>
      <c r="BE117" s="1011"/>
      <c r="BF117" s="1011"/>
      <c r="BG117" s="1011"/>
      <c r="BH117" s="1011"/>
      <c r="BI117" s="1011"/>
      <c r="BJ117" s="1011"/>
      <c r="BK117" s="1011"/>
      <c r="BL117" s="1011"/>
      <c r="BM117" s="1011"/>
      <c r="BN117" s="1011"/>
      <c r="BO117" s="1011"/>
      <c r="BP117" s="1012"/>
      <c r="BQ117" s="961" t="s">
        <v>432</v>
      </c>
      <c r="BR117" s="962"/>
      <c r="BS117" s="962"/>
      <c r="BT117" s="962"/>
      <c r="BU117" s="962"/>
      <c r="BV117" s="962" t="s">
        <v>136</v>
      </c>
      <c r="BW117" s="962"/>
      <c r="BX117" s="962"/>
      <c r="BY117" s="962"/>
      <c r="BZ117" s="962"/>
      <c r="CA117" s="962" t="s">
        <v>136</v>
      </c>
      <c r="CB117" s="962"/>
      <c r="CC117" s="962"/>
      <c r="CD117" s="962"/>
      <c r="CE117" s="962"/>
      <c r="CF117" s="956" t="s">
        <v>136</v>
      </c>
      <c r="CG117" s="957"/>
      <c r="CH117" s="957"/>
      <c r="CI117" s="957"/>
      <c r="CJ117" s="957"/>
      <c r="CK117" s="984"/>
      <c r="CL117" s="985"/>
      <c r="CM117" s="958" t="s">
        <v>453</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136</v>
      </c>
      <c r="DH117" s="995"/>
      <c r="DI117" s="995"/>
      <c r="DJ117" s="995"/>
      <c r="DK117" s="996"/>
      <c r="DL117" s="997" t="s">
        <v>136</v>
      </c>
      <c r="DM117" s="995"/>
      <c r="DN117" s="995"/>
      <c r="DO117" s="995"/>
      <c r="DP117" s="996"/>
      <c r="DQ117" s="997" t="s">
        <v>136</v>
      </c>
      <c r="DR117" s="995"/>
      <c r="DS117" s="995"/>
      <c r="DT117" s="995"/>
      <c r="DU117" s="996"/>
      <c r="DV117" s="998" t="s">
        <v>136</v>
      </c>
      <c r="DW117" s="999"/>
      <c r="DX117" s="999"/>
      <c r="DY117" s="999"/>
      <c r="DZ117" s="1000"/>
    </row>
    <row r="118" spans="1:130" s="226" customFormat="1" ht="26.25" customHeight="1" x14ac:dyDescent="0.2">
      <c r="A118" s="948" t="s">
        <v>424</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421</v>
      </c>
      <c r="AB118" s="929"/>
      <c r="AC118" s="929"/>
      <c r="AD118" s="929"/>
      <c r="AE118" s="930"/>
      <c r="AF118" s="928" t="s">
        <v>422</v>
      </c>
      <c r="AG118" s="929"/>
      <c r="AH118" s="929"/>
      <c r="AI118" s="929"/>
      <c r="AJ118" s="930"/>
      <c r="AK118" s="928" t="s">
        <v>306</v>
      </c>
      <c r="AL118" s="929"/>
      <c r="AM118" s="929"/>
      <c r="AN118" s="929"/>
      <c r="AO118" s="930"/>
      <c r="AP118" s="1006" t="s">
        <v>423</v>
      </c>
      <c r="AQ118" s="1007"/>
      <c r="AR118" s="1007"/>
      <c r="AS118" s="1007"/>
      <c r="AT118" s="1008"/>
      <c r="AU118" s="944"/>
      <c r="AV118" s="945"/>
      <c r="AW118" s="945"/>
      <c r="AX118" s="945"/>
      <c r="AY118" s="945"/>
      <c r="AZ118" s="1009" t="s">
        <v>454</v>
      </c>
      <c r="BA118" s="1001"/>
      <c r="BB118" s="1001"/>
      <c r="BC118" s="1001"/>
      <c r="BD118" s="1001"/>
      <c r="BE118" s="1001"/>
      <c r="BF118" s="1001"/>
      <c r="BG118" s="1001"/>
      <c r="BH118" s="1001"/>
      <c r="BI118" s="1001"/>
      <c r="BJ118" s="1001"/>
      <c r="BK118" s="1001"/>
      <c r="BL118" s="1001"/>
      <c r="BM118" s="1001"/>
      <c r="BN118" s="1001"/>
      <c r="BO118" s="1001"/>
      <c r="BP118" s="1002"/>
      <c r="BQ118" s="1035" t="s">
        <v>136</v>
      </c>
      <c r="BR118" s="1036"/>
      <c r="BS118" s="1036"/>
      <c r="BT118" s="1036"/>
      <c r="BU118" s="1036"/>
      <c r="BV118" s="1036" t="s">
        <v>136</v>
      </c>
      <c r="BW118" s="1036"/>
      <c r="BX118" s="1036"/>
      <c r="BY118" s="1036"/>
      <c r="BZ118" s="1036"/>
      <c r="CA118" s="1036" t="s">
        <v>136</v>
      </c>
      <c r="CB118" s="1036"/>
      <c r="CC118" s="1036"/>
      <c r="CD118" s="1036"/>
      <c r="CE118" s="1036"/>
      <c r="CF118" s="956" t="s">
        <v>432</v>
      </c>
      <c r="CG118" s="957"/>
      <c r="CH118" s="957"/>
      <c r="CI118" s="957"/>
      <c r="CJ118" s="957"/>
      <c r="CK118" s="984"/>
      <c r="CL118" s="985"/>
      <c r="CM118" s="958" t="s">
        <v>455</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432</v>
      </c>
      <c r="DH118" s="995"/>
      <c r="DI118" s="995"/>
      <c r="DJ118" s="995"/>
      <c r="DK118" s="996"/>
      <c r="DL118" s="997" t="s">
        <v>136</v>
      </c>
      <c r="DM118" s="995"/>
      <c r="DN118" s="995"/>
      <c r="DO118" s="995"/>
      <c r="DP118" s="996"/>
      <c r="DQ118" s="997" t="s">
        <v>136</v>
      </c>
      <c r="DR118" s="995"/>
      <c r="DS118" s="995"/>
      <c r="DT118" s="995"/>
      <c r="DU118" s="996"/>
      <c r="DV118" s="998" t="s">
        <v>136</v>
      </c>
      <c r="DW118" s="999"/>
      <c r="DX118" s="999"/>
      <c r="DY118" s="999"/>
      <c r="DZ118" s="1000"/>
    </row>
    <row r="119" spans="1:130" s="226" customFormat="1" ht="26.25" customHeight="1" x14ac:dyDescent="0.2">
      <c r="A119" s="1093" t="s">
        <v>427</v>
      </c>
      <c r="B119" s="983"/>
      <c r="C119" s="965" t="s">
        <v>428</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136</v>
      </c>
      <c r="AB119" s="936"/>
      <c r="AC119" s="936"/>
      <c r="AD119" s="936"/>
      <c r="AE119" s="937"/>
      <c r="AF119" s="938" t="s">
        <v>430</v>
      </c>
      <c r="AG119" s="936"/>
      <c r="AH119" s="936"/>
      <c r="AI119" s="936"/>
      <c r="AJ119" s="937"/>
      <c r="AK119" s="938" t="s">
        <v>136</v>
      </c>
      <c r="AL119" s="936"/>
      <c r="AM119" s="936"/>
      <c r="AN119" s="936"/>
      <c r="AO119" s="937"/>
      <c r="AP119" s="939" t="s">
        <v>136</v>
      </c>
      <c r="AQ119" s="940"/>
      <c r="AR119" s="940"/>
      <c r="AS119" s="940"/>
      <c r="AT119" s="941"/>
      <c r="AU119" s="946"/>
      <c r="AV119" s="947"/>
      <c r="AW119" s="947"/>
      <c r="AX119" s="947"/>
      <c r="AY119" s="947"/>
      <c r="AZ119" s="247" t="s">
        <v>186</v>
      </c>
      <c r="BA119" s="247"/>
      <c r="BB119" s="247"/>
      <c r="BC119" s="247"/>
      <c r="BD119" s="247"/>
      <c r="BE119" s="247"/>
      <c r="BF119" s="247"/>
      <c r="BG119" s="247"/>
      <c r="BH119" s="247"/>
      <c r="BI119" s="247"/>
      <c r="BJ119" s="247"/>
      <c r="BK119" s="247"/>
      <c r="BL119" s="247"/>
      <c r="BM119" s="247"/>
      <c r="BN119" s="247"/>
      <c r="BO119" s="1013" t="s">
        <v>456</v>
      </c>
      <c r="BP119" s="1041"/>
      <c r="BQ119" s="1035">
        <v>13506952</v>
      </c>
      <c r="BR119" s="1036"/>
      <c r="BS119" s="1036"/>
      <c r="BT119" s="1036"/>
      <c r="BU119" s="1036"/>
      <c r="BV119" s="1036">
        <v>13745453</v>
      </c>
      <c r="BW119" s="1036"/>
      <c r="BX119" s="1036"/>
      <c r="BY119" s="1036"/>
      <c r="BZ119" s="1036"/>
      <c r="CA119" s="1036">
        <v>15066715</v>
      </c>
      <c r="CB119" s="1036"/>
      <c r="CC119" s="1036"/>
      <c r="CD119" s="1036"/>
      <c r="CE119" s="1036"/>
      <c r="CF119" s="1037"/>
      <c r="CG119" s="1038"/>
      <c r="CH119" s="1038"/>
      <c r="CI119" s="1038"/>
      <c r="CJ119" s="1039"/>
      <c r="CK119" s="986"/>
      <c r="CL119" s="987"/>
      <c r="CM119" s="1009" t="s">
        <v>457</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19163</v>
      </c>
      <c r="DH119" s="1022"/>
      <c r="DI119" s="1022"/>
      <c r="DJ119" s="1022"/>
      <c r="DK119" s="1023"/>
      <c r="DL119" s="1021">
        <v>14733</v>
      </c>
      <c r="DM119" s="1022"/>
      <c r="DN119" s="1022"/>
      <c r="DO119" s="1022"/>
      <c r="DP119" s="1023"/>
      <c r="DQ119" s="1021">
        <v>10320</v>
      </c>
      <c r="DR119" s="1022"/>
      <c r="DS119" s="1022"/>
      <c r="DT119" s="1022"/>
      <c r="DU119" s="1023"/>
      <c r="DV119" s="1024">
        <v>0.3</v>
      </c>
      <c r="DW119" s="1025"/>
      <c r="DX119" s="1025"/>
      <c r="DY119" s="1025"/>
      <c r="DZ119" s="1026"/>
    </row>
    <row r="120" spans="1:130" s="226" customFormat="1" ht="26.25" customHeight="1" x14ac:dyDescent="0.2">
      <c r="A120" s="1094"/>
      <c r="B120" s="985"/>
      <c r="C120" s="958" t="s">
        <v>434</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432</v>
      </c>
      <c r="AB120" s="995"/>
      <c r="AC120" s="995"/>
      <c r="AD120" s="995"/>
      <c r="AE120" s="996"/>
      <c r="AF120" s="997" t="s">
        <v>432</v>
      </c>
      <c r="AG120" s="995"/>
      <c r="AH120" s="995"/>
      <c r="AI120" s="995"/>
      <c r="AJ120" s="996"/>
      <c r="AK120" s="997" t="s">
        <v>432</v>
      </c>
      <c r="AL120" s="995"/>
      <c r="AM120" s="995"/>
      <c r="AN120" s="995"/>
      <c r="AO120" s="996"/>
      <c r="AP120" s="998" t="s">
        <v>432</v>
      </c>
      <c r="AQ120" s="999"/>
      <c r="AR120" s="999"/>
      <c r="AS120" s="999"/>
      <c r="AT120" s="1000"/>
      <c r="AU120" s="1027" t="s">
        <v>458</v>
      </c>
      <c r="AV120" s="1028"/>
      <c r="AW120" s="1028"/>
      <c r="AX120" s="1028"/>
      <c r="AY120" s="1029"/>
      <c r="AZ120" s="965" t="s">
        <v>459</v>
      </c>
      <c r="BA120" s="933"/>
      <c r="BB120" s="933"/>
      <c r="BC120" s="933"/>
      <c r="BD120" s="933"/>
      <c r="BE120" s="933"/>
      <c r="BF120" s="933"/>
      <c r="BG120" s="933"/>
      <c r="BH120" s="933"/>
      <c r="BI120" s="933"/>
      <c r="BJ120" s="933"/>
      <c r="BK120" s="933"/>
      <c r="BL120" s="933"/>
      <c r="BM120" s="933"/>
      <c r="BN120" s="933"/>
      <c r="BO120" s="933"/>
      <c r="BP120" s="934"/>
      <c r="BQ120" s="966">
        <v>5798048</v>
      </c>
      <c r="BR120" s="967"/>
      <c r="BS120" s="967"/>
      <c r="BT120" s="967"/>
      <c r="BU120" s="967"/>
      <c r="BV120" s="967">
        <v>6399978</v>
      </c>
      <c r="BW120" s="967"/>
      <c r="BX120" s="967"/>
      <c r="BY120" s="967"/>
      <c r="BZ120" s="967"/>
      <c r="CA120" s="967">
        <v>5620344</v>
      </c>
      <c r="CB120" s="967"/>
      <c r="CC120" s="967"/>
      <c r="CD120" s="967"/>
      <c r="CE120" s="967"/>
      <c r="CF120" s="980">
        <v>161.80000000000001</v>
      </c>
      <c r="CG120" s="981"/>
      <c r="CH120" s="981"/>
      <c r="CI120" s="981"/>
      <c r="CJ120" s="981"/>
      <c r="CK120" s="1042" t="s">
        <v>460</v>
      </c>
      <c r="CL120" s="1043"/>
      <c r="CM120" s="1043"/>
      <c r="CN120" s="1043"/>
      <c r="CO120" s="1044"/>
      <c r="CP120" s="1050" t="s">
        <v>461</v>
      </c>
      <c r="CQ120" s="1051"/>
      <c r="CR120" s="1051"/>
      <c r="CS120" s="1051"/>
      <c r="CT120" s="1051"/>
      <c r="CU120" s="1051"/>
      <c r="CV120" s="1051"/>
      <c r="CW120" s="1051"/>
      <c r="CX120" s="1051"/>
      <c r="CY120" s="1051"/>
      <c r="CZ120" s="1051"/>
      <c r="DA120" s="1051"/>
      <c r="DB120" s="1051"/>
      <c r="DC120" s="1051"/>
      <c r="DD120" s="1051"/>
      <c r="DE120" s="1051"/>
      <c r="DF120" s="1052"/>
      <c r="DG120" s="966">
        <v>2135815</v>
      </c>
      <c r="DH120" s="967"/>
      <c r="DI120" s="967"/>
      <c r="DJ120" s="967"/>
      <c r="DK120" s="967"/>
      <c r="DL120" s="967">
        <v>1732785</v>
      </c>
      <c r="DM120" s="967"/>
      <c r="DN120" s="967"/>
      <c r="DO120" s="967"/>
      <c r="DP120" s="967"/>
      <c r="DQ120" s="967">
        <v>1626861</v>
      </c>
      <c r="DR120" s="967"/>
      <c r="DS120" s="967"/>
      <c r="DT120" s="967"/>
      <c r="DU120" s="967"/>
      <c r="DV120" s="968">
        <v>46.8</v>
      </c>
      <c r="DW120" s="968"/>
      <c r="DX120" s="968"/>
      <c r="DY120" s="968"/>
      <c r="DZ120" s="969"/>
    </row>
    <row r="121" spans="1:130" s="226" customFormat="1" ht="26.25" customHeight="1" x14ac:dyDescent="0.2">
      <c r="A121" s="1094"/>
      <c r="B121" s="985"/>
      <c r="C121" s="1010" t="s">
        <v>462</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136</v>
      </c>
      <c r="AB121" s="995"/>
      <c r="AC121" s="995"/>
      <c r="AD121" s="995"/>
      <c r="AE121" s="996"/>
      <c r="AF121" s="997" t="s">
        <v>432</v>
      </c>
      <c r="AG121" s="995"/>
      <c r="AH121" s="995"/>
      <c r="AI121" s="995"/>
      <c r="AJ121" s="996"/>
      <c r="AK121" s="997" t="s">
        <v>432</v>
      </c>
      <c r="AL121" s="995"/>
      <c r="AM121" s="995"/>
      <c r="AN121" s="995"/>
      <c r="AO121" s="996"/>
      <c r="AP121" s="998" t="s">
        <v>432</v>
      </c>
      <c r="AQ121" s="999"/>
      <c r="AR121" s="999"/>
      <c r="AS121" s="999"/>
      <c r="AT121" s="1000"/>
      <c r="AU121" s="1030"/>
      <c r="AV121" s="1031"/>
      <c r="AW121" s="1031"/>
      <c r="AX121" s="1031"/>
      <c r="AY121" s="1032"/>
      <c r="AZ121" s="958" t="s">
        <v>463</v>
      </c>
      <c r="BA121" s="959"/>
      <c r="BB121" s="959"/>
      <c r="BC121" s="959"/>
      <c r="BD121" s="959"/>
      <c r="BE121" s="959"/>
      <c r="BF121" s="959"/>
      <c r="BG121" s="959"/>
      <c r="BH121" s="959"/>
      <c r="BI121" s="959"/>
      <c r="BJ121" s="959"/>
      <c r="BK121" s="959"/>
      <c r="BL121" s="959"/>
      <c r="BM121" s="959"/>
      <c r="BN121" s="959"/>
      <c r="BO121" s="959"/>
      <c r="BP121" s="960"/>
      <c r="BQ121" s="961" t="s">
        <v>432</v>
      </c>
      <c r="BR121" s="962"/>
      <c r="BS121" s="962"/>
      <c r="BT121" s="962"/>
      <c r="BU121" s="962"/>
      <c r="BV121" s="962" t="s">
        <v>432</v>
      </c>
      <c r="BW121" s="962"/>
      <c r="BX121" s="962"/>
      <c r="BY121" s="962"/>
      <c r="BZ121" s="962"/>
      <c r="CA121" s="962" t="s">
        <v>432</v>
      </c>
      <c r="CB121" s="962"/>
      <c r="CC121" s="962"/>
      <c r="CD121" s="962"/>
      <c r="CE121" s="962"/>
      <c r="CF121" s="956" t="s">
        <v>429</v>
      </c>
      <c r="CG121" s="957"/>
      <c r="CH121" s="957"/>
      <c r="CI121" s="957"/>
      <c r="CJ121" s="957"/>
      <c r="CK121" s="1045"/>
      <c r="CL121" s="1046"/>
      <c r="CM121" s="1046"/>
      <c r="CN121" s="1046"/>
      <c r="CO121" s="1047"/>
      <c r="CP121" s="1055" t="s">
        <v>464</v>
      </c>
      <c r="CQ121" s="1056"/>
      <c r="CR121" s="1056"/>
      <c r="CS121" s="1056"/>
      <c r="CT121" s="1056"/>
      <c r="CU121" s="1056"/>
      <c r="CV121" s="1056"/>
      <c r="CW121" s="1056"/>
      <c r="CX121" s="1056"/>
      <c r="CY121" s="1056"/>
      <c r="CZ121" s="1056"/>
      <c r="DA121" s="1056"/>
      <c r="DB121" s="1056"/>
      <c r="DC121" s="1056"/>
      <c r="DD121" s="1056"/>
      <c r="DE121" s="1056"/>
      <c r="DF121" s="1057"/>
      <c r="DG121" s="961">
        <v>939016</v>
      </c>
      <c r="DH121" s="962"/>
      <c r="DI121" s="962"/>
      <c r="DJ121" s="962"/>
      <c r="DK121" s="962"/>
      <c r="DL121" s="962">
        <v>889358</v>
      </c>
      <c r="DM121" s="962"/>
      <c r="DN121" s="962"/>
      <c r="DO121" s="962"/>
      <c r="DP121" s="962"/>
      <c r="DQ121" s="962">
        <v>841019</v>
      </c>
      <c r="DR121" s="962"/>
      <c r="DS121" s="962"/>
      <c r="DT121" s="962"/>
      <c r="DU121" s="962"/>
      <c r="DV121" s="963">
        <v>24.2</v>
      </c>
      <c r="DW121" s="963"/>
      <c r="DX121" s="963"/>
      <c r="DY121" s="963"/>
      <c r="DZ121" s="964"/>
    </row>
    <row r="122" spans="1:130" s="226" customFormat="1" ht="26.25" customHeight="1" x14ac:dyDescent="0.2">
      <c r="A122" s="1094"/>
      <c r="B122" s="985"/>
      <c r="C122" s="958" t="s">
        <v>444</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432</v>
      </c>
      <c r="AB122" s="995"/>
      <c r="AC122" s="995"/>
      <c r="AD122" s="995"/>
      <c r="AE122" s="996"/>
      <c r="AF122" s="997" t="s">
        <v>432</v>
      </c>
      <c r="AG122" s="995"/>
      <c r="AH122" s="995"/>
      <c r="AI122" s="995"/>
      <c r="AJ122" s="996"/>
      <c r="AK122" s="997" t="s">
        <v>136</v>
      </c>
      <c r="AL122" s="995"/>
      <c r="AM122" s="995"/>
      <c r="AN122" s="995"/>
      <c r="AO122" s="996"/>
      <c r="AP122" s="998" t="s">
        <v>432</v>
      </c>
      <c r="AQ122" s="999"/>
      <c r="AR122" s="999"/>
      <c r="AS122" s="999"/>
      <c r="AT122" s="1000"/>
      <c r="AU122" s="1030"/>
      <c r="AV122" s="1031"/>
      <c r="AW122" s="1031"/>
      <c r="AX122" s="1031"/>
      <c r="AY122" s="1032"/>
      <c r="AZ122" s="1009" t="s">
        <v>465</v>
      </c>
      <c r="BA122" s="1001"/>
      <c r="BB122" s="1001"/>
      <c r="BC122" s="1001"/>
      <c r="BD122" s="1001"/>
      <c r="BE122" s="1001"/>
      <c r="BF122" s="1001"/>
      <c r="BG122" s="1001"/>
      <c r="BH122" s="1001"/>
      <c r="BI122" s="1001"/>
      <c r="BJ122" s="1001"/>
      <c r="BK122" s="1001"/>
      <c r="BL122" s="1001"/>
      <c r="BM122" s="1001"/>
      <c r="BN122" s="1001"/>
      <c r="BO122" s="1001"/>
      <c r="BP122" s="1002"/>
      <c r="BQ122" s="1035">
        <v>7523270</v>
      </c>
      <c r="BR122" s="1036"/>
      <c r="BS122" s="1036"/>
      <c r="BT122" s="1036"/>
      <c r="BU122" s="1036"/>
      <c r="BV122" s="1036">
        <v>7970313</v>
      </c>
      <c r="BW122" s="1036"/>
      <c r="BX122" s="1036"/>
      <c r="BY122" s="1036"/>
      <c r="BZ122" s="1036"/>
      <c r="CA122" s="1036">
        <v>8999509</v>
      </c>
      <c r="CB122" s="1036"/>
      <c r="CC122" s="1036"/>
      <c r="CD122" s="1036"/>
      <c r="CE122" s="1036"/>
      <c r="CF122" s="1053">
        <v>259.10000000000002</v>
      </c>
      <c r="CG122" s="1054"/>
      <c r="CH122" s="1054"/>
      <c r="CI122" s="1054"/>
      <c r="CJ122" s="1054"/>
      <c r="CK122" s="1045"/>
      <c r="CL122" s="1046"/>
      <c r="CM122" s="1046"/>
      <c r="CN122" s="1046"/>
      <c r="CO122" s="1047"/>
      <c r="CP122" s="1055" t="s">
        <v>466</v>
      </c>
      <c r="CQ122" s="1056"/>
      <c r="CR122" s="1056"/>
      <c r="CS122" s="1056"/>
      <c r="CT122" s="1056"/>
      <c r="CU122" s="1056"/>
      <c r="CV122" s="1056"/>
      <c r="CW122" s="1056"/>
      <c r="CX122" s="1056"/>
      <c r="CY122" s="1056"/>
      <c r="CZ122" s="1056"/>
      <c r="DA122" s="1056"/>
      <c r="DB122" s="1056"/>
      <c r="DC122" s="1056"/>
      <c r="DD122" s="1056"/>
      <c r="DE122" s="1056"/>
      <c r="DF122" s="1057"/>
      <c r="DG122" s="961">
        <v>814681</v>
      </c>
      <c r="DH122" s="962"/>
      <c r="DI122" s="962"/>
      <c r="DJ122" s="962"/>
      <c r="DK122" s="962"/>
      <c r="DL122" s="962">
        <v>780004</v>
      </c>
      <c r="DM122" s="962"/>
      <c r="DN122" s="962"/>
      <c r="DO122" s="962"/>
      <c r="DP122" s="962"/>
      <c r="DQ122" s="962">
        <v>744168</v>
      </c>
      <c r="DR122" s="962"/>
      <c r="DS122" s="962"/>
      <c r="DT122" s="962"/>
      <c r="DU122" s="962"/>
      <c r="DV122" s="963">
        <v>21.4</v>
      </c>
      <c r="DW122" s="963"/>
      <c r="DX122" s="963"/>
      <c r="DY122" s="963"/>
      <c r="DZ122" s="964"/>
    </row>
    <row r="123" spans="1:130" s="226" customFormat="1" ht="26.25" customHeight="1" x14ac:dyDescent="0.2">
      <c r="A123" s="1094"/>
      <c r="B123" s="985"/>
      <c r="C123" s="958" t="s">
        <v>450</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429</v>
      </c>
      <c r="AB123" s="995"/>
      <c r="AC123" s="995"/>
      <c r="AD123" s="995"/>
      <c r="AE123" s="996"/>
      <c r="AF123" s="997" t="s">
        <v>432</v>
      </c>
      <c r="AG123" s="995"/>
      <c r="AH123" s="995"/>
      <c r="AI123" s="995"/>
      <c r="AJ123" s="996"/>
      <c r="AK123" s="997" t="s">
        <v>429</v>
      </c>
      <c r="AL123" s="995"/>
      <c r="AM123" s="995"/>
      <c r="AN123" s="995"/>
      <c r="AO123" s="996"/>
      <c r="AP123" s="998" t="s">
        <v>429</v>
      </c>
      <c r="AQ123" s="999"/>
      <c r="AR123" s="999"/>
      <c r="AS123" s="999"/>
      <c r="AT123" s="1000"/>
      <c r="AU123" s="1033"/>
      <c r="AV123" s="1034"/>
      <c r="AW123" s="1034"/>
      <c r="AX123" s="1034"/>
      <c r="AY123" s="1034"/>
      <c r="AZ123" s="247" t="s">
        <v>186</v>
      </c>
      <c r="BA123" s="247"/>
      <c r="BB123" s="247"/>
      <c r="BC123" s="247"/>
      <c r="BD123" s="247"/>
      <c r="BE123" s="247"/>
      <c r="BF123" s="247"/>
      <c r="BG123" s="247"/>
      <c r="BH123" s="247"/>
      <c r="BI123" s="247"/>
      <c r="BJ123" s="247"/>
      <c r="BK123" s="247"/>
      <c r="BL123" s="247"/>
      <c r="BM123" s="247"/>
      <c r="BN123" s="247"/>
      <c r="BO123" s="1013" t="s">
        <v>467</v>
      </c>
      <c r="BP123" s="1041"/>
      <c r="BQ123" s="1100">
        <v>13321318</v>
      </c>
      <c r="BR123" s="1067"/>
      <c r="BS123" s="1067"/>
      <c r="BT123" s="1067"/>
      <c r="BU123" s="1067"/>
      <c r="BV123" s="1067">
        <v>14370291</v>
      </c>
      <c r="BW123" s="1067"/>
      <c r="BX123" s="1067"/>
      <c r="BY123" s="1067"/>
      <c r="BZ123" s="1067"/>
      <c r="CA123" s="1067">
        <v>14619853</v>
      </c>
      <c r="CB123" s="1067"/>
      <c r="CC123" s="1067"/>
      <c r="CD123" s="1067"/>
      <c r="CE123" s="1067"/>
      <c r="CF123" s="1037"/>
      <c r="CG123" s="1038"/>
      <c r="CH123" s="1038"/>
      <c r="CI123" s="1038"/>
      <c r="CJ123" s="1039"/>
      <c r="CK123" s="1045"/>
      <c r="CL123" s="1046"/>
      <c r="CM123" s="1046"/>
      <c r="CN123" s="1046"/>
      <c r="CO123" s="1047"/>
      <c r="CP123" s="1055" t="s">
        <v>468</v>
      </c>
      <c r="CQ123" s="1056"/>
      <c r="CR123" s="1056"/>
      <c r="CS123" s="1056"/>
      <c r="CT123" s="1056"/>
      <c r="CU123" s="1056"/>
      <c r="CV123" s="1056"/>
      <c r="CW123" s="1056"/>
      <c r="CX123" s="1056"/>
      <c r="CY123" s="1056"/>
      <c r="CZ123" s="1056"/>
      <c r="DA123" s="1056"/>
      <c r="DB123" s="1056"/>
      <c r="DC123" s="1056"/>
      <c r="DD123" s="1056"/>
      <c r="DE123" s="1056"/>
      <c r="DF123" s="1057"/>
      <c r="DG123" s="994" t="s">
        <v>136</v>
      </c>
      <c r="DH123" s="995"/>
      <c r="DI123" s="995"/>
      <c r="DJ123" s="995"/>
      <c r="DK123" s="996"/>
      <c r="DL123" s="997" t="s">
        <v>136</v>
      </c>
      <c r="DM123" s="995"/>
      <c r="DN123" s="995"/>
      <c r="DO123" s="995"/>
      <c r="DP123" s="996"/>
      <c r="DQ123" s="997" t="s">
        <v>136</v>
      </c>
      <c r="DR123" s="995"/>
      <c r="DS123" s="995"/>
      <c r="DT123" s="995"/>
      <c r="DU123" s="996"/>
      <c r="DV123" s="998" t="s">
        <v>136</v>
      </c>
      <c r="DW123" s="999"/>
      <c r="DX123" s="999"/>
      <c r="DY123" s="999"/>
      <c r="DZ123" s="1000"/>
    </row>
    <row r="124" spans="1:130" s="226" customFormat="1" ht="26.25" customHeight="1" thickBot="1" x14ac:dyDescent="0.25">
      <c r="A124" s="1094"/>
      <c r="B124" s="985"/>
      <c r="C124" s="958" t="s">
        <v>453</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136</v>
      </c>
      <c r="AB124" s="995"/>
      <c r="AC124" s="995"/>
      <c r="AD124" s="995"/>
      <c r="AE124" s="996"/>
      <c r="AF124" s="997" t="s">
        <v>136</v>
      </c>
      <c r="AG124" s="995"/>
      <c r="AH124" s="995"/>
      <c r="AI124" s="995"/>
      <c r="AJ124" s="996"/>
      <c r="AK124" s="997" t="s">
        <v>136</v>
      </c>
      <c r="AL124" s="995"/>
      <c r="AM124" s="995"/>
      <c r="AN124" s="995"/>
      <c r="AO124" s="996"/>
      <c r="AP124" s="998" t="s">
        <v>136</v>
      </c>
      <c r="AQ124" s="999"/>
      <c r="AR124" s="999"/>
      <c r="AS124" s="999"/>
      <c r="AT124" s="1000"/>
      <c r="AU124" s="1096" t="s">
        <v>469</v>
      </c>
      <c r="AV124" s="1097"/>
      <c r="AW124" s="1097"/>
      <c r="AX124" s="1097"/>
      <c r="AY124" s="1097"/>
      <c r="AZ124" s="1097"/>
      <c r="BA124" s="1097"/>
      <c r="BB124" s="1097"/>
      <c r="BC124" s="1097"/>
      <c r="BD124" s="1097"/>
      <c r="BE124" s="1097"/>
      <c r="BF124" s="1097"/>
      <c r="BG124" s="1097"/>
      <c r="BH124" s="1097"/>
      <c r="BI124" s="1097"/>
      <c r="BJ124" s="1097"/>
      <c r="BK124" s="1097"/>
      <c r="BL124" s="1097"/>
      <c r="BM124" s="1097"/>
      <c r="BN124" s="1097"/>
      <c r="BO124" s="1097"/>
      <c r="BP124" s="1098"/>
      <c r="BQ124" s="1099">
        <v>5.5</v>
      </c>
      <c r="BR124" s="1063"/>
      <c r="BS124" s="1063"/>
      <c r="BT124" s="1063"/>
      <c r="BU124" s="1063"/>
      <c r="BV124" s="1063" t="s">
        <v>136</v>
      </c>
      <c r="BW124" s="1063"/>
      <c r="BX124" s="1063"/>
      <c r="BY124" s="1063"/>
      <c r="BZ124" s="1063"/>
      <c r="CA124" s="1063">
        <v>12.8</v>
      </c>
      <c r="CB124" s="1063"/>
      <c r="CC124" s="1063"/>
      <c r="CD124" s="1063"/>
      <c r="CE124" s="1063"/>
      <c r="CF124" s="1064"/>
      <c r="CG124" s="1065"/>
      <c r="CH124" s="1065"/>
      <c r="CI124" s="1065"/>
      <c r="CJ124" s="1066"/>
      <c r="CK124" s="1048"/>
      <c r="CL124" s="1048"/>
      <c r="CM124" s="1048"/>
      <c r="CN124" s="1048"/>
      <c r="CO124" s="1049"/>
      <c r="CP124" s="1055" t="s">
        <v>470</v>
      </c>
      <c r="CQ124" s="1056"/>
      <c r="CR124" s="1056"/>
      <c r="CS124" s="1056"/>
      <c r="CT124" s="1056"/>
      <c r="CU124" s="1056"/>
      <c r="CV124" s="1056"/>
      <c r="CW124" s="1056"/>
      <c r="CX124" s="1056"/>
      <c r="CY124" s="1056"/>
      <c r="CZ124" s="1056"/>
      <c r="DA124" s="1056"/>
      <c r="DB124" s="1056"/>
      <c r="DC124" s="1056"/>
      <c r="DD124" s="1056"/>
      <c r="DE124" s="1056"/>
      <c r="DF124" s="1057"/>
      <c r="DG124" s="1040" t="s">
        <v>136</v>
      </c>
      <c r="DH124" s="1022"/>
      <c r="DI124" s="1022"/>
      <c r="DJ124" s="1022"/>
      <c r="DK124" s="1023"/>
      <c r="DL124" s="1021" t="s">
        <v>136</v>
      </c>
      <c r="DM124" s="1022"/>
      <c r="DN124" s="1022"/>
      <c r="DO124" s="1022"/>
      <c r="DP124" s="1023"/>
      <c r="DQ124" s="1021" t="s">
        <v>136</v>
      </c>
      <c r="DR124" s="1022"/>
      <c r="DS124" s="1022"/>
      <c r="DT124" s="1022"/>
      <c r="DU124" s="1023"/>
      <c r="DV124" s="1024" t="s">
        <v>136</v>
      </c>
      <c r="DW124" s="1025"/>
      <c r="DX124" s="1025"/>
      <c r="DY124" s="1025"/>
      <c r="DZ124" s="1026"/>
    </row>
    <row r="125" spans="1:130" s="226" customFormat="1" ht="26.25" customHeight="1" x14ac:dyDescent="0.2">
      <c r="A125" s="1094"/>
      <c r="B125" s="985"/>
      <c r="C125" s="958" t="s">
        <v>455</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136</v>
      </c>
      <c r="AB125" s="995"/>
      <c r="AC125" s="995"/>
      <c r="AD125" s="995"/>
      <c r="AE125" s="996"/>
      <c r="AF125" s="997" t="s">
        <v>136</v>
      </c>
      <c r="AG125" s="995"/>
      <c r="AH125" s="995"/>
      <c r="AI125" s="995"/>
      <c r="AJ125" s="996"/>
      <c r="AK125" s="997" t="s">
        <v>136</v>
      </c>
      <c r="AL125" s="995"/>
      <c r="AM125" s="995"/>
      <c r="AN125" s="995"/>
      <c r="AO125" s="996"/>
      <c r="AP125" s="998" t="s">
        <v>136</v>
      </c>
      <c r="AQ125" s="999"/>
      <c r="AR125" s="999"/>
      <c r="AS125" s="999"/>
      <c r="AT125" s="100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8" t="s">
        <v>471</v>
      </c>
      <c r="CL125" s="1043"/>
      <c r="CM125" s="1043"/>
      <c r="CN125" s="1043"/>
      <c r="CO125" s="1044"/>
      <c r="CP125" s="965" t="s">
        <v>472</v>
      </c>
      <c r="CQ125" s="933"/>
      <c r="CR125" s="933"/>
      <c r="CS125" s="933"/>
      <c r="CT125" s="933"/>
      <c r="CU125" s="933"/>
      <c r="CV125" s="933"/>
      <c r="CW125" s="933"/>
      <c r="CX125" s="933"/>
      <c r="CY125" s="933"/>
      <c r="CZ125" s="933"/>
      <c r="DA125" s="933"/>
      <c r="DB125" s="933"/>
      <c r="DC125" s="933"/>
      <c r="DD125" s="933"/>
      <c r="DE125" s="933"/>
      <c r="DF125" s="934"/>
      <c r="DG125" s="966" t="s">
        <v>136</v>
      </c>
      <c r="DH125" s="967"/>
      <c r="DI125" s="967"/>
      <c r="DJ125" s="967"/>
      <c r="DK125" s="967"/>
      <c r="DL125" s="967" t="s">
        <v>136</v>
      </c>
      <c r="DM125" s="967"/>
      <c r="DN125" s="967"/>
      <c r="DO125" s="967"/>
      <c r="DP125" s="967"/>
      <c r="DQ125" s="967" t="s">
        <v>430</v>
      </c>
      <c r="DR125" s="967"/>
      <c r="DS125" s="967"/>
      <c r="DT125" s="967"/>
      <c r="DU125" s="967"/>
      <c r="DV125" s="968" t="s">
        <v>136</v>
      </c>
      <c r="DW125" s="968"/>
      <c r="DX125" s="968"/>
      <c r="DY125" s="968"/>
      <c r="DZ125" s="969"/>
    </row>
    <row r="126" spans="1:130" s="226" customFormat="1" ht="26.25" customHeight="1" thickBot="1" x14ac:dyDescent="0.25">
      <c r="A126" s="1094"/>
      <c r="B126" s="985"/>
      <c r="C126" s="958" t="s">
        <v>457</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5060</v>
      </c>
      <c r="AB126" s="995"/>
      <c r="AC126" s="995"/>
      <c r="AD126" s="995"/>
      <c r="AE126" s="996"/>
      <c r="AF126" s="997">
        <v>4807</v>
      </c>
      <c r="AG126" s="995"/>
      <c r="AH126" s="995"/>
      <c r="AI126" s="995"/>
      <c r="AJ126" s="996"/>
      <c r="AK126" s="997">
        <v>4693</v>
      </c>
      <c r="AL126" s="995"/>
      <c r="AM126" s="995"/>
      <c r="AN126" s="995"/>
      <c r="AO126" s="996"/>
      <c r="AP126" s="998">
        <v>0.1</v>
      </c>
      <c r="AQ126" s="999"/>
      <c r="AR126" s="999"/>
      <c r="AS126" s="999"/>
      <c r="AT126" s="100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9"/>
      <c r="CL126" s="1046"/>
      <c r="CM126" s="1046"/>
      <c r="CN126" s="1046"/>
      <c r="CO126" s="1047"/>
      <c r="CP126" s="958" t="s">
        <v>473</v>
      </c>
      <c r="CQ126" s="959"/>
      <c r="CR126" s="959"/>
      <c r="CS126" s="959"/>
      <c r="CT126" s="959"/>
      <c r="CU126" s="959"/>
      <c r="CV126" s="959"/>
      <c r="CW126" s="959"/>
      <c r="CX126" s="959"/>
      <c r="CY126" s="959"/>
      <c r="CZ126" s="959"/>
      <c r="DA126" s="959"/>
      <c r="DB126" s="959"/>
      <c r="DC126" s="959"/>
      <c r="DD126" s="959"/>
      <c r="DE126" s="959"/>
      <c r="DF126" s="960"/>
      <c r="DG126" s="961" t="s">
        <v>430</v>
      </c>
      <c r="DH126" s="962"/>
      <c r="DI126" s="962"/>
      <c r="DJ126" s="962"/>
      <c r="DK126" s="962"/>
      <c r="DL126" s="962" t="s">
        <v>136</v>
      </c>
      <c r="DM126" s="962"/>
      <c r="DN126" s="962"/>
      <c r="DO126" s="962"/>
      <c r="DP126" s="962"/>
      <c r="DQ126" s="962" t="s">
        <v>136</v>
      </c>
      <c r="DR126" s="962"/>
      <c r="DS126" s="962"/>
      <c r="DT126" s="962"/>
      <c r="DU126" s="962"/>
      <c r="DV126" s="963" t="s">
        <v>136</v>
      </c>
      <c r="DW126" s="963"/>
      <c r="DX126" s="963"/>
      <c r="DY126" s="963"/>
      <c r="DZ126" s="964"/>
    </row>
    <row r="127" spans="1:130" s="226" customFormat="1" ht="26.25" customHeight="1" x14ac:dyDescent="0.2">
      <c r="A127" s="1095"/>
      <c r="B127" s="987"/>
      <c r="C127" s="1009" t="s">
        <v>474</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2145</v>
      </c>
      <c r="AB127" s="995"/>
      <c r="AC127" s="995"/>
      <c r="AD127" s="995"/>
      <c r="AE127" s="996"/>
      <c r="AF127" s="997">
        <v>2323</v>
      </c>
      <c r="AG127" s="995"/>
      <c r="AH127" s="995"/>
      <c r="AI127" s="995"/>
      <c r="AJ127" s="996"/>
      <c r="AK127" s="997">
        <v>2235</v>
      </c>
      <c r="AL127" s="995"/>
      <c r="AM127" s="995"/>
      <c r="AN127" s="995"/>
      <c r="AO127" s="996"/>
      <c r="AP127" s="998">
        <v>0.1</v>
      </c>
      <c r="AQ127" s="999"/>
      <c r="AR127" s="999"/>
      <c r="AS127" s="999"/>
      <c r="AT127" s="1000"/>
      <c r="AU127" s="228"/>
      <c r="AV127" s="228"/>
      <c r="AW127" s="228"/>
      <c r="AX127" s="1068" t="s">
        <v>475</v>
      </c>
      <c r="AY127" s="1069"/>
      <c r="AZ127" s="1069"/>
      <c r="BA127" s="1069"/>
      <c r="BB127" s="1069"/>
      <c r="BC127" s="1069"/>
      <c r="BD127" s="1069"/>
      <c r="BE127" s="1070"/>
      <c r="BF127" s="1071" t="s">
        <v>476</v>
      </c>
      <c r="BG127" s="1069"/>
      <c r="BH127" s="1069"/>
      <c r="BI127" s="1069"/>
      <c r="BJ127" s="1069"/>
      <c r="BK127" s="1069"/>
      <c r="BL127" s="1070"/>
      <c r="BM127" s="1071" t="s">
        <v>477</v>
      </c>
      <c r="BN127" s="1069"/>
      <c r="BO127" s="1069"/>
      <c r="BP127" s="1069"/>
      <c r="BQ127" s="1069"/>
      <c r="BR127" s="1069"/>
      <c r="BS127" s="1070"/>
      <c r="BT127" s="1071" t="s">
        <v>478</v>
      </c>
      <c r="BU127" s="1069"/>
      <c r="BV127" s="1069"/>
      <c r="BW127" s="1069"/>
      <c r="BX127" s="1069"/>
      <c r="BY127" s="1069"/>
      <c r="BZ127" s="1092"/>
      <c r="CA127" s="228"/>
      <c r="CB127" s="228"/>
      <c r="CC127" s="228"/>
      <c r="CD127" s="251"/>
      <c r="CE127" s="251"/>
      <c r="CF127" s="251"/>
      <c r="CG127" s="228"/>
      <c r="CH127" s="228"/>
      <c r="CI127" s="228"/>
      <c r="CJ127" s="250"/>
      <c r="CK127" s="1059"/>
      <c r="CL127" s="1046"/>
      <c r="CM127" s="1046"/>
      <c r="CN127" s="1046"/>
      <c r="CO127" s="1047"/>
      <c r="CP127" s="958" t="s">
        <v>479</v>
      </c>
      <c r="CQ127" s="959"/>
      <c r="CR127" s="959"/>
      <c r="CS127" s="959"/>
      <c r="CT127" s="959"/>
      <c r="CU127" s="959"/>
      <c r="CV127" s="959"/>
      <c r="CW127" s="959"/>
      <c r="CX127" s="959"/>
      <c r="CY127" s="959"/>
      <c r="CZ127" s="959"/>
      <c r="DA127" s="959"/>
      <c r="DB127" s="959"/>
      <c r="DC127" s="959"/>
      <c r="DD127" s="959"/>
      <c r="DE127" s="959"/>
      <c r="DF127" s="960"/>
      <c r="DG127" s="961" t="s">
        <v>136</v>
      </c>
      <c r="DH127" s="962"/>
      <c r="DI127" s="962"/>
      <c r="DJ127" s="962"/>
      <c r="DK127" s="962"/>
      <c r="DL127" s="962" t="s">
        <v>136</v>
      </c>
      <c r="DM127" s="962"/>
      <c r="DN127" s="962"/>
      <c r="DO127" s="962"/>
      <c r="DP127" s="962"/>
      <c r="DQ127" s="962" t="s">
        <v>136</v>
      </c>
      <c r="DR127" s="962"/>
      <c r="DS127" s="962"/>
      <c r="DT127" s="962"/>
      <c r="DU127" s="962"/>
      <c r="DV127" s="963" t="s">
        <v>430</v>
      </c>
      <c r="DW127" s="963"/>
      <c r="DX127" s="963"/>
      <c r="DY127" s="963"/>
      <c r="DZ127" s="964"/>
    </row>
    <row r="128" spans="1:130" s="226" customFormat="1" ht="26.25" customHeight="1" thickBot="1" x14ac:dyDescent="0.25">
      <c r="A128" s="1078" t="s">
        <v>480</v>
      </c>
      <c r="B128" s="1079"/>
      <c r="C128" s="1079"/>
      <c r="D128" s="1079"/>
      <c r="E128" s="1079"/>
      <c r="F128" s="1079"/>
      <c r="G128" s="1079"/>
      <c r="H128" s="1079"/>
      <c r="I128" s="1079"/>
      <c r="J128" s="1079"/>
      <c r="K128" s="1079"/>
      <c r="L128" s="1079"/>
      <c r="M128" s="1079"/>
      <c r="N128" s="1079"/>
      <c r="O128" s="1079"/>
      <c r="P128" s="1079"/>
      <c r="Q128" s="1079"/>
      <c r="R128" s="1079"/>
      <c r="S128" s="1079"/>
      <c r="T128" s="1079"/>
      <c r="U128" s="1079"/>
      <c r="V128" s="1079"/>
      <c r="W128" s="1080" t="s">
        <v>481</v>
      </c>
      <c r="X128" s="1080"/>
      <c r="Y128" s="1080"/>
      <c r="Z128" s="1081"/>
      <c r="AA128" s="1082" t="s">
        <v>430</v>
      </c>
      <c r="AB128" s="1083"/>
      <c r="AC128" s="1083"/>
      <c r="AD128" s="1083"/>
      <c r="AE128" s="1084"/>
      <c r="AF128" s="1085" t="s">
        <v>136</v>
      </c>
      <c r="AG128" s="1083"/>
      <c r="AH128" s="1083"/>
      <c r="AI128" s="1083"/>
      <c r="AJ128" s="1084"/>
      <c r="AK128" s="1085" t="s">
        <v>136</v>
      </c>
      <c r="AL128" s="1083"/>
      <c r="AM128" s="1083"/>
      <c r="AN128" s="1083"/>
      <c r="AO128" s="1084"/>
      <c r="AP128" s="1086"/>
      <c r="AQ128" s="1087"/>
      <c r="AR128" s="1087"/>
      <c r="AS128" s="1087"/>
      <c r="AT128" s="1088"/>
      <c r="AU128" s="228"/>
      <c r="AV128" s="228"/>
      <c r="AW128" s="228"/>
      <c r="AX128" s="932" t="s">
        <v>482</v>
      </c>
      <c r="AY128" s="933"/>
      <c r="AZ128" s="933"/>
      <c r="BA128" s="933"/>
      <c r="BB128" s="933"/>
      <c r="BC128" s="933"/>
      <c r="BD128" s="933"/>
      <c r="BE128" s="934"/>
      <c r="BF128" s="1089" t="s">
        <v>136</v>
      </c>
      <c r="BG128" s="1090"/>
      <c r="BH128" s="1090"/>
      <c r="BI128" s="1090"/>
      <c r="BJ128" s="1090"/>
      <c r="BK128" s="1090"/>
      <c r="BL128" s="1091"/>
      <c r="BM128" s="1089">
        <v>15</v>
      </c>
      <c r="BN128" s="1090"/>
      <c r="BO128" s="1090"/>
      <c r="BP128" s="1090"/>
      <c r="BQ128" s="1090"/>
      <c r="BR128" s="1090"/>
      <c r="BS128" s="1091"/>
      <c r="BT128" s="1089">
        <v>20</v>
      </c>
      <c r="BU128" s="1090"/>
      <c r="BV128" s="1090"/>
      <c r="BW128" s="1090"/>
      <c r="BX128" s="1090"/>
      <c r="BY128" s="1090"/>
      <c r="BZ128" s="1112"/>
      <c r="CA128" s="251"/>
      <c r="CB128" s="251"/>
      <c r="CC128" s="251"/>
      <c r="CD128" s="251"/>
      <c r="CE128" s="251"/>
      <c r="CF128" s="251"/>
      <c r="CG128" s="228"/>
      <c r="CH128" s="228"/>
      <c r="CI128" s="228"/>
      <c r="CJ128" s="250"/>
      <c r="CK128" s="1060"/>
      <c r="CL128" s="1061"/>
      <c r="CM128" s="1061"/>
      <c r="CN128" s="1061"/>
      <c r="CO128" s="1062"/>
      <c r="CP128" s="1072" t="s">
        <v>483</v>
      </c>
      <c r="CQ128" s="762"/>
      <c r="CR128" s="762"/>
      <c r="CS128" s="762"/>
      <c r="CT128" s="762"/>
      <c r="CU128" s="762"/>
      <c r="CV128" s="762"/>
      <c r="CW128" s="762"/>
      <c r="CX128" s="762"/>
      <c r="CY128" s="762"/>
      <c r="CZ128" s="762"/>
      <c r="DA128" s="762"/>
      <c r="DB128" s="762"/>
      <c r="DC128" s="762"/>
      <c r="DD128" s="762"/>
      <c r="DE128" s="762"/>
      <c r="DF128" s="1073"/>
      <c r="DG128" s="1074">
        <v>40875</v>
      </c>
      <c r="DH128" s="1075"/>
      <c r="DI128" s="1075"/>
      <c r="DJ128" s="1075"/>
      <c r="DK128" s="1075"/>
      <c r="DL128" s="1075">
        <v>28375</v>
      </c>
      <c r="DM128" s="1075"/>
      <c r="DN128" s="1075"/>
      <c r="DO128" s="1075"/>
      <c r="DP128" s="1075"/>
      <c r="DQ128" s="1075">
        <v>26875</v>
      </c>
      <c r="DR128" s="1075"/>
      <c r="DS128" s="1075"/>
      <c r="DT128" s="1075"/>
      <c r="DU128" s="1075"/>
      <c r="DV128" s="1076">
        <v>0.8</v>
      </c>
      <c r="DW128" s="1076"/>
      <c r="DX128" s="1076"/>
      <c r="DY128" s="1076"/>
      <c r="DZ128" s="1077"/>
    </row>
    <row r="129" spans="1:131" s="226" customFormat="1" ht="26.25" customHeight="1" x14ac:dyDescent="0.2">
      <c r="A129" s="970" t="s">
        <v>107</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484</v>
      </c>
      <c r="X129" s="1107"/>
      <c r="Y129" s="1107"/>
      <c r="Z129" s="1108"/>
      <c r="AA129" s="994">
        <v>3976970</v>
      </c>
      <c r="AB129" s="995"/>
      <c r="AC129" s="995"/>
      <c r="AD129" s="995"/>
      <c r="AE129" s="996"/>
      <c r="AF129" s="997">
        <v>4334386</v>
      </c>
      <c r="AG129" s="995"/>
      <c r="AH129" s="995"/>
      <c r="AI129" s="995"/>
      <c r="AJ129" s="996"/>
      <c r="AK129" s="997">
        <v>4248109</v>
      </c>
      <c r="AL129" s="995"/>
      <c r="AM129" s="995"/>
      <c r="AN129" s="995"/>
      <c r="AO129" s="996"/>
      <c r="AP129" s="1109"/>
      <c r="AQ129" s="1110"/>
      <c r="AR129" s="1110"/>
      <c r="AS129" s="1110"/>
      <c r="AT129" s="1111"/>
      <c r="AU129" s="229"/>
      <c r="AV129" s="229"/>
      <c r="AW129" s="229"/>
      <c r="AX129" s="1101" t="s">
        <v>485</v>
      </c>
      <c r="AY129" s="959"/>
      <c r="AZ129" s="959"/>
      <c r="BA129" s="959"/>
      <c r="BB129" s="959"/>
      <c r="BC129" s="959"/>
      <c r="BD129" s="959"/>
      <c r="BE129" s="960"/>
      <c r="BF129" s="1102" t="s">
        <v>430</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70" t="s">
        <v>486</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487</v>
      </c>
      <c r="X130" s="1107"/>
      <c r="Y130" s="1107"/>
      <c r="Z130" s="1108"/>
      <c r="AA130" s="994">
        <v>649076</v>
      </c>
      <c r="AB130" s="995"/>
      <c r="AC130" s="995"/>
      <c r="AD130" s="995"/>
      <c r="AE130" s="996"/>
      <c r="AF130" s="997">
        <v>725286</v>
      </c>
      <c r="AG130" s="995"/>
      <c r="AH130" s="995"/>
      <c r="AI130" s="995"/>
      <c r="AJ130" s="996"/>
      <c r="AK130" s="997">
        <v>774196</v>
      </c>
      <c r="AL130" s="995"/>
      <c r="AM130" s="995"/>
      <c r="AN130" s="995"/>
      <c r="AO130" s="996"/>
      <c r="AP130" s="1109"/>
      <c r="AQ130" s="1110"/>
      <c r="AR130" s="1110"/>
      <c r="AS130" s="1110"/>
      <c r="AT130" s="1111"/>
      <c r="AU130" s="229"/>
      <c r="AV130" s="229"/>
      <c r="AW130" s="229"/>
      <c r="AX130" s="1101" t="s">
        <v>488</v>
      </c>
      <c r="AY130" s="959"/>
      <c r="AZ130" s="959"/>
      <c r="BA130" s="959"/>
      <c r="BB130" s="959"/>
      <c r="BC130" s="959"/>
      <c r="BD130" s="959"/>
      <c r="BE130" s="960"/>
      <c r="BF130" s="1137">
        <v>7.9</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489</v>
      </c>
      <c r="X131" s="1144"/>
      <c r="Y131" s="1144"/>
      <c r="Z131" s="1145"/>
      <c r="AA131" s="1040">
        <v>3327894</v>
      </c>
      <c r="AB131" s="1022"/>
      <c r="AC131" s="1022"/>
      <c r="AD131" s="1022"/>
      <c r="AE131" s="1023"/>
      <c r="AF131" s="1021">
        <v>3609100</v>
      </c>
      <c r="AG131" s="1022"/>
      <c r="AH131" s="1022"/>
      <c r="AI131" s="1022"/>
      <c r="AJ131" s="1023"/>
      <c r="AK131" s="1021">
        <v>3473913</v>
      </c>
      <c r="AL131" s="1022"/>
      <c r="AM131" s="1022"/>
      <c r="AN131" s="1022"/>
      <c r="AO131" s="1023"/>
      <c r="AP131" s="1146"/>
      <c r="AQ131" s="1147"/>
      <c r="AR131" s="1147"/>
      <c r="AS131" s="1147"/>
      <c r="AT131" s="1148"/>
      <c r="AU131" s="229"/>
      <c r="AV131" s="229"/>
      <c r="AW131" s="229"/>
      <c r="AX131" s="1119" t="s">
        <v>490</v>
      </c>
      <c r="AY131" s="762"/>
      <c r="AZ131" s="762"/>
      <c r="BA131" s="762"/>
      <c r="BB131" s="762"/>
      <c r="BC131" s="762"/>
      <c r="BD131" s="762"/>
      <c r="BE131" s="1073"/>
      <c r="BF131" s="1120">
        <v>12.8</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26" t="s">
        <v>491</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492</v>
      </c>
      <c r="W132" s="1130"/>
      <c r="X132" s="1130"/>
      <c r="Y132" s="1130"/>
      <c r="Z132" s="1131"/>
      <c r="AA132" s="1132">
        <v>8.3825085769999994</v>
      </c>
      <c r="AB132" s="1133"/>
      <c r="AC132" s="1133"/>
      <c r="AD132" s="1133"/>
      <c r="AE132" s="1134"/>
      <c r="AF132" s="1135">
        <v>7.8479953450000002</v>
      </c>
      <c r="AG132" s="1133"/>
      <c r="AH132" s="1133"/>
      <c r="AI132" s="1133"/>
      <c r="AJ132" s="1134"/>
      <c r="AK132" s="1135">
        <v>7.7570163670000003</v>
      </c>
      <c r="AL132" s="1133"/>
      <c r="AM132" s="1133"/>
      <c r="AN132" s="1133"/>
      <c r="AO132" s="1134"/>
      <c r="AP132" s="1037"/>
      <c r="AQ132" s="1038"/>
      <c r="AR132" s="1038"/>
      <c r="AS132" s="1038"/>
      <c r="AT132" s="1136"/>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493</v>
      </c>
      <c r="W133" s="1113"/>
      <c r="X133" s="1113"/>
      <c r="Y133" s="1113"/>
      <c r="Z133" s="1114"/>
      <c r="AA133" s="1115">
        <v>8.4</v>
      </c>
      <c r="AB133" s="1116"/>
      <c r="AC133" s="1116"/>
      <c r="AD133" s="1116"/>
      <c r="AE133" s="1117"/>
      <c r="AF133" s="1115">
        <v>8.3000000000000007</v>
      </c>
      <c r="AG133" s="1116"/>
      <c r="AH133" s="1116"/>
      <c r="AI133" s="1116"/>
      <c r="AJ133" s="1117"/>
      <c r="AK133" s="1115">
        <v>7.9</v>
      </c>
      <c r="AL133" s="1116"/>
      <c r="AM133" s="1116"/>
      <c r="AN133" s="1116"/>
      <c r="AO133" s="1117"/>
      <c r="AP133" s="1064"/>
      <c r="AQ133" s="1065"/>
      <c r="AR133" s="1065"/>
      <c r="AS133" s="1065"/>
      <c r="AT133" s="1118"/>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ORIslPCWZw6+1cQr1eQMYA+6BlIItHnlgixLpE3Oy9bdtAKrnsIE2TpPs87TkSvBiOHm7rBzhCNgvT82jv+gig==" saltValue="h9Rhdv9WnL/z087zsUqFO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494</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03oqncuoc5r17EHyn88Nd7UI+15w2is45eHVrIt+jMcMhrgM6FYSOF27r8pgA4VWnEK6TqBrEPnVqUy28L2Niw==" saltValue="cUUfsSkCYGzGcSJhMSwH0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L066XVvjjMTF6hrw3O83hvk+uJPae9pTYR+7wLYlkAlwtyVC1KoJscKosrSMU0+RTAnON/j/CRAn6drI6XGg==" saltValue="57LcwUdUcdEGIi3IEFr4jw=="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495</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496</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50" t="s">
        <v>497</v>
      </c>
      <c r="AP7" s="268"/>
      <c r="AQ7" s="269" t="s">
        <v>498</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51"/>
      <c r="AP8" s="274" t="s">
        <v>499</v>
      </c>
      <c r="AQ8" s="275" t="s">
        <v>500</v>
      </c>
      <c r="AR8" s="276" t="s">
        <v>501</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52" t="s">
        <v>502</v>
      </c>
      <c r="AL9" s="1153"/>
      <c r="AM9" s="1153"/>
      <c r="AN9" s="1154"/>
      <c r="AO9" s="277">
        <v>962691</v>
      </c>
      <c r="AP9" s="277">
        <v>171694</v>
      </c>
      <c r="AQ9" s="278">
        <v>166998</v>
      </c>
      <c r="AR9" s="279">
        <v>2.8</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52" t="s">
        <v>503</v>
      </c>
      <c r="AL10" s="1153"/>
      <c r="AM10" s="1153"/>
      <c r="AN10" s="1154"/>
      <c r="AO10" s="280">
        <v>199940</v>
      </c>
      <c r="AP10" s="280">
        <v>35659</v>
      </c>
      <c r="AQ10" s="281">
        <v>26170</v>
      </c>
      <c r="AR10" s="282">
        <v>36.299999999999997</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52" t="s">
        <v>504</v>
      </c>
      <c r="AL11" s="1153"/>
      <c r="AM11" s="1153"/>
      <c r="AN11" s="1154"/>
      <c r="AO11" s="280">
        <v>110370</v>
      </c>
      <c r="AP11" s="280">
        <v>19684</v>
      </c>
      <c r="AQ11" s="281">
        <v>5047</v>
      </c>
      <c r="AR11" s="282">
        <v>290</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52" t="s">
        <v>505</v>
      </c>
      <c r="AL12" s="1153"/>
      <c r="AM12" s="1153"/>
      <c r="AN12" s="1154"/>
      <c r="AO12" s="280" t="s">
        <v>506</v>
      </c>
      <c r="AP12" s="280" t="s">
        <v>506</v>
      </c>
      <c r="AQ12" s="281" t="s">
        <v>506</v>
      </c>
      <c r="AR12" s="282" t="s">
        <v>506</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52" t="s">
        <v>507</v>
      </c>
      <c r="AL13" s="1153"/>
      <c r="AM13" s="1153"/>
      <c r="AN13" s="1154"/>
      <c r="AO13" s="280">
        <v>20570</v>
      </c>
      <c r="AP13" s="280">
        <v>3669</v>
      </c>
      <c r="AQ13" s="281">
        <v>6466</v>
      </c>
      <c r="AR13" s="282">
        <v>-43.3</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52" t="s">
        <v>508</v>
      </c>
      <c r="AL14" s="1153"/>
      <c r="AM14" s="1153"/>
      <c r="AN14" s="1154"/>
      <c r="AO14" s="280">
        <v>14064</v>
      </c>
      <c r="AP14" s="280">
        <v>2508</v>
      </c>
      <c r="AQ14" s="281">
        <v>3589</v>
      </c>
      <c r="AR14" s="282">
        <v>-30.1</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55" t="s">
        <v>509</v>
      </c>
      <c r="AL15" s="1156"/>
      <c r="AM15" s="1156"/>
      <c r="AN15" s="1157"/>
      <c r="AO15" s="280">
        <v>-63421</v>
      </c>
      <c r="AP15" s="280">
        <v>-11311</v>
      </c>
      <c r="AQ15" s="281">
        <v>-12920</v>
      </c>
      <c r="AR15" s="282">
        <v>-12.5</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55" t="s">
        <v>186</v>
      </c>
      <c r="AL16" s="1156"/>
      <c r="AM16" s="1156"/>
      <c r="AN16" s="1157"/>
      <c r="AO16" s="280">
        <v>1244214</v>
      </c>
      <c r="AP16" s="280">
        <v>221904</v>
      </c>
      <c r="AQ16" s="281">
        <v>195349</v>
      </c>
      <c r="AR16" s="282">
        <v>13.6</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510</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511</v>
      </c>
      <c r="AP20" s="289" t="s">
        <v>512</v>
      </c>
      <c r="AQ20" s="290" t="s">
        <v>513</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8" t="s">
        <v>514</v>
      </c>
      <c r="AL21" s="1159"/>
      <c r="AM21" s="1159"/>
      <c r="AN21" s="1160"/>
      <c r="AO21" s="293">
        <v>16.940000000000001</v>
      </c>
      <c r="AP21" s="294">
        <v>16.600000000000001</v>
      </c>
      <c r="AQ21" s="295">
        <v>0.34</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8" t="s">
        <v>515</v>
      </c>
      <c r="AL22" s="1159"/>
      <c r="AM22" s="1159"/>
      <c r="AN22" s="1160"/>
      <c r="AO22" s="298">
        <v>96.3</v>
      </c>
      <c r="AP22" s="299">
        <v>95.6</v>
      </c>
      <c r="AQ22" s="300">
        <v>0.7</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49" t="s">
        <v>516</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3"/>
    </row>
    <row r="27" spans="1:46" ht="13.2" x14ac:dyDescent="0.2">
      <c r="A27" s="305"/>
      <c r="AO27" s="258"/>
      <c r="AP27" s="258"/>
      <c r="AQ27" s="258"/>
      <c r="AR27" s="258"/>
      <c r="AS27" s="258"/>
      <c r="AT27" s="258"/>
    </row>
    <row r="28" spans="1:46" ht="16.2" x14ac:dyDescent="0.2">
      <c r="A28" s="259" t="s">
        <v>517</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518</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50" t="s">
        <v>497</v>
      </c>
      <c r="AP30" s="268"/>
      <c r="AQ30" s="269" t="s">
        <v>498</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51"/>
      <c r="AP31" s="274" t="s">
        <v>499</v>
      </c>
      <c r="AQ31" s="275" t="s">
        <v>500</v>
      </c>
      <c r="AR31" s="276" t="s">
        <v>501</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66" t="s">
        <v>519</v>
      </c>
      <c r="AL32" s="1167"/>
      <c r="AM32" s="1167"/>
      <c r="AN32" s="1168"/>
      <c r="AO32" s="308">
        <v>709710</v>
      </c>
      <c r="AP32" s="308">
        <v>126576</v>
      </c>
      <c r="AQ32" s="309">
        <v>125145</v>
      </c>
      <c r="AR32" s="310">
        <v>1.1000000000000001</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66" t="s">
        <v>520</v>
      </c>
      <c r="AL33" s="1167"/>
      <c r="AM33" s="1167"/>
      <c r="AN33" s="1168"/>
      <c r="AO33" s="308" t="s">
        <v>506</v>
      </c>
      <c r="AP33" s="308" t="s">
        <v>506</v>
      </c>
      <c r="AQ33" s="309">
        <v>142</v>
      </c>
      <c r="AR33" s="310" t="s">
        <v>506</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66" t="s">
        <v>521</v>
      </c>
      <c r="AL34" s="1167"/>
      <c r="AM34" s="1167"/>
      <c r="AN34" s="1168"/>
      <c r="AO34" s="308" t="s">
        <v>506</v>
      </c>
      <c r="AP34" s="308" t="s">
        <v>506</v>
      </c>
      <c r="AQ34" s="309">
        <v>186</v>
      </c>
      <c r="AR34" s="310" t="s">
        <v>506</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66" t="s">
        <v>522</v>
      </c>
      <c r="AL35" s="1167"/>
      <c r="AM35" s="1167"/>
      <c r="AN35" s="1168"/>
      <c r="AO35" s="308">
        <v>266545</v>
      </c>
      <c r="AP35" s="308">
        <v>47538</v>
      </c>
      <c r="AQ35" s="309">
        <v>24116</v>
      </c>
      <c r="AR35" s="310">
        <v>97.1</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66" t="s">
        <v>523</v>
      </c>
      <c r="AL36" s="1167"/>
      <c r="AM36" s="1167"/>
      <c r="AN36" s="1168"/>
      <c r="AO36" s="308">
        <v>60430</v>
      </c>
      <c r="AP36" s="308">
        <v>10778</v>
      </c>
      <c r="AQ36" s="309">
        <v>3945</v>
      </c>
      <c r="AR36" s="310">
        <v>173.2</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66" t="s">
        <v>524</v>
      </c>
      <c r="AL37" s="1167"/>
      <c r="AM37" s="1167"/>
      <c r="AN37" s="1168"/>
      <c r="AO37" s="308">
        <v>6928</v>
      </c>
      <c r="AP37" s="308">
        <v>1236</v>
      </c>
      <c r="AQ37" s="309">
        <v>817</v>
      </c>
      <c r="AR37" s="310">
        <v>51.3</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9" t="s">
        <v>525</v>
      </c>
      <c r="AL38" s="1170"/>
      <c r="AM38" s="1170"/>
      <c r="AN38" s="1171"/>
      <c r="AO38" s="311">
        <v>55</v>
      </c>
      <c r="AP38" s="311">
        <v>10</v>
      </c>
      <c r="AQ38" s="312">
        <v>16</v>
      </c>
      <c r="AR38" s="300">
        <v>-37.5</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9" t="s">
        <v>526</v>
      </c>
      <c r="AL39" s="1170"/>
      <c r="AM39" s="1170"/>
      <c r="AN39" s="1171"/>
      <c r="AO39" s="308" t="s">
        <v>506</v>
      </c>
      <c r="AP39" s="308" t="s">
        <v>506</v>
      </c>
      <c r="AQ39" s="309">
        <v>-6780</v>
      </c>
      <c r="AR39" s="310" t="s">
        <v>506</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66" t="s">
        <v>527</v>
      </c>
      <c r="AL40" s="1167"/>
      <c r="AM40" s="1167"/>
      <c r="AN40" s="1168"/>
      <c r="AO40" s="308">
        <v>-774196</v>
      </c>
      <c r="AP40" s="308">
        <v>-138077</v>
      </c>
      <c r="AQ40" s="309">
        <v>-98746</v>
      </c>
      <c r="AR40" s="310">
        <v>39.799999999999997</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72" t="s">
        <v>298</v>
      </c>
      <c r="AL41" s="1173"/>
      <c r="AM41" s="1173"/>
      <c r="AN41" s="1174"/>
      <c r="AO41" s="308">
        <v>269472</v>
      </c>
      <c r="AP41" s="308">
        <v>48060</v>
      </c>
      <c r="AQ41" s="309">
        <v>48842</v>
      </c>
      <c r="AR41" s="310">
        <v>-1.6</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528</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529</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530</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61" t="s">
        <v>497</v>
      </c>
      <c r="AN49" s="1163" t="s">
        <v>531</v>
      </c>
      <c r="AO49" s="1164"/>
      <c r="AP49" s="1164"/>
      <c r="AQ49" s="1164"/>
      <c r="AR49" s="1165"/>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62"/>
      <c r="AN50" s="324" t="s">
        <v>532</v>
      </c>
      <c r="AO50" s="325" t="s">
        <v>533</v>
      </c>
      <c r="AP50" s="326" t="s">
        <v>534</v>
      </c>
      <c r="AQ50" s="327" t="s">
        <v>535</v>
      </c>
      <c r="AR50" s="328" t="s">
        <v>536</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537</v>
      </c>
      <c r="AL51" s="321"/>
      <c r="AM51" s="329">
        <v>1224339</v>
      </c>
      <c r="AN51" s="330">
        <v>197379</v>
      </c>
      <c r="AO51" s="331">
        <v>0.4</v>
      </c>
      <c r="AP51" s="332">
        <v>167497</v>
      </c>
      <c r="AQ51" s="333">
        <v>-17.399999999999999</v>
      </c>
      <c r="AR51" s="334">
        <v>17.8</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538</v>
      </c>
      <c r="AM52" s="337">
        <v>506701</v>
      </c>
      <c r="AN52" s="338">
        <v>81686</v>
      </c>
      <c r="AO52" s="339">
        <v>-2</v>
      </c>
      <c r="AP52" s="340">
        <v>82571</v>
      </c>
      <c r="AQ52" s="341">
        <v>3.6</v>
      </c>
      <c r="AR52" s="342">
        <v>-5.6</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539</v>
      </c>
      <c r="AL53" s="321"/>
      <c r="AM53" s="329">
        <v>1034980</v>
      </c>
      <c r="AN53" s="330">
        <v>172009</v>
      </c>
      <c r="AO53" s="331">
        <v>-12.9</v>
      </c>
      <c r="AP53" s="332">
        <v>190274</v>
      </c>
      <c r="AQ53" s="333">
        <v>13.6</v>
      </c>
      <c r="AR53" s="334">
        <v>-26.5</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538</v>
      </c>
      <c r="AM54" s="337">
        <v>606929</v>
      </c>
      <c r="AN54" s="338">
        <v>100869</v>
      </c>
      <c r="AO54" s="339">
        <v>23.5</v>
      </c>
      <c r="AP54" s="340">
        <v>88584</v>
      </c>
      <c r="AQ54" s="341">
        <v>7.3</v>
      </c>
      <c r="AR54" s="342">
        <v>16.2</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540</v>
      </c>
      <c r="AL55" s="321"/>
      <c r="AM55" s="329">
        <v>2548814</v>
      </c>
      <c r="AN55" s="330">
        <v>433915</v>
      </c>
      <c r="AO55" s="331">
        <v>152.30000000000001</v>
      </c>
      <c r="AP55" s="332">
        <v>200194</v>
      </c>
      <c r="AQ55" s="333">
        <v>5.2</v>
      </c>
      <c r="AR55" s="334">
        <v>147.1</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538</v>
      </c>
      <c r="AM56" s="337">
        <v>1773655</v>
      </c>
      <c r="AN56" s="338">
        <v>301950</v>
      </c>
      <c r="AO56" s="339">
        <v>199.3</v>
      </c>
      <c r="AP56" s="340">
        <v>106422</v>
      </c>
      <c r="AQ56" s="341">
        <v>20.100000000000001</v>
      </c>
      <c r="AR56" s="342">
        <v>179.2</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541</v>
      </c>
      <c r="AL57" s="321"/>
      <c r="AM57" s="329">
        <v>2253000</v>
      </c>
      <c r="AN57" s="330">
        <v>392167</v>
      </c>
      <c r="AO57" s="331">
        <v>-9.6</v>
      </c>
      <c r="AP57" s="332">
        <v>196914</v>
      </c>
      <c r="AQ57" s="333">
        <v>-1.6</v>
      </c>
      <c r="AR57" s="334">
        <v>-8</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538</v>
      </c>
      <c r="AM58" s="337">
        <v>1608466</v>
      </c>
      <c r="AN58" s="338">
        <v>279977</v>
      </c>
      <c r="AO58" s="339">
        <v>-7.3</v>
      </c>
      <c r="AP58" s="340">
        <v>98966</v>
      </c>
      <c r="AQ58" s="341">
        <v>-7</v>
      </c>
      <c r="AR58" s="342">
        <v>-0.3</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542</v>
      </c>
      <c r="AL59" s="321"/>
      <c r="AM59" s="329">
        <v>3357813</v>
      </c>
      <c r="AN59" s="330">
        <v>598861</v>
      </c>
      <c r="AO59" s="331">
        <v>52.7</v>
      </c>
      <c r="AP59" s="332">
        <v>204757</v>
      </c>
      <c r="AQ59" s="333">
        <v>4</v>
      </c>
      <c r="AR59" s="334">
        <v>48.7</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538</v>
      </c>
      <c r="AM60" s="337">
        <v>2943083</v>
      </c>
      <c r="AN60" s="338">
        <v>524894</v>
      </c>
      <c r="AO60" s="339">
        <v>87.5</v>
      </c>
      <c r="AP60" s="340">
        <v>106071</v>
      </c>
      <c r="AQ60" s="341">
        <v>7.2</v>
      </c>
      <c r="AR60" s="342">
        <v>80.3</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543</v>
      </c>
      <c r="AL61" s="343"/>
      <c r="AM61" s="344">
        <v>2083789</v>
      </c>
      <c r="AN61" s="345">
        <v>358866</v>
      </c>
      <c r="AO61" s="346">
        <v>36.6</v>
      </c>
      <c r="AP61" s="347">
        <v>191927</v>
      </c>
      <c r="AQ61" s="348">
        <v>0.8</v>
      </c>
      <c r="AR61" s="334">
        <v>35.799999999999997</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538</v>
      </c>
      <c r="AM62" s="337">
        <v>1487767</v>
      </c>
      <c r="AN62" s="338">
        <v>257875</v>
      </c>
      <c r="AO62" s="339">
        <v>60.2</v>
      </c>
      <c r="AP62" s="340">
        <v>96523</v>
      </c>
      <c r="AQ62" s="341">
        <v>6.2</v>
      </c>
      <c r="AR62" s="342">
        <v>54</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jIGlVenwxYqEvmHV+w+iHaIsZQsnl4hno6Kp26puqRgJA/CoxPuLDfqyfAtZLHBj3wUjJfURBqf/nuShpFnuJQ==" saltValue="ND/wT9JWyh3qruch8olsZ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545</v>
      </c>
    </row>
    <row r="121" spans="125:125" ht="13.5" hidden="1" customHeight="1" x14ac:dyDescent="0.2">
      <c r="DU121" s="255"/>
    </row>
  </sheetData>
  <sheetProtection algorithmName="SHA-512" hashValue="M8DKgvD1UR+i1I2rndqkDlq7yeE3p4w8OqdiVYcTiG+9xQNbYCpP7D8Xt1iqRNW6ZDG2OTvjug0WvptsZ9QxCw==" saltValue="hNv9UyT45ly1aixghp67k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546</v>
      </c>
    </row>
  </sheetData>
  <sheetProtection algorithmName="SHA-512" hashValue="1Y9wG8Qm+LoKWHDlgpJBIKuceGN3Rm0Nbme7dDR4fdE6bPyZofLZC+VF+nPdQZe6CdqJ1UZ7kTJo3JPJJ43vLg==" saltValue="1WxXlGt8S809NDPmpixBY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547</v>
      </c>
      <c r="G46" s="8" t="s">
        <v>548</v>
      </c>
      <c r="H46" s="8" t="s">
        <v>549</v>
      </c>
      <c r="I46" s="8" t="s">
        <v>550</v>
      </c>
      <c r="J46" s="9" t="s">
        <v>551</v>
      </c>
    </row>
    <row r="47" spans="2:10" ht="57.75" customHeight="1" x14ac:dyDescent="0.2">
      <c r="B47" s="10"/>
      <c r="C47" s="1175" t="s">
        <v>3</v>
      </c>
      <c r="D47" s="1175"/>
      <c r="E47" s="1176"/>
      <c r="F47" s="11">
        <v>23.21</v>
      </c>
      <c r="G47" s="12">
        <v>22.84</v>
      </c>
      <c r="H47" s="12">
        <v>20.6</v>
      </c>
      <c r="I47" s="12">
        <v>18.899999999999999</v>
      </c>
      <c r="J47" s="13">
        <v>18.559999999999999</v>
      </c>
    </row>
    <row r="48" spans="2:10" ht="57.75" customHeight="1" x14ac:dyDescent="0.2">
      <c r="B48" s="14"/>
      <c r="C48" s="1177" t="s">
        <v>4</v>
      </c>
      <c r="D48" s="1177"/>
      <c r="E48" s="1178"/>
      <c r="F48" s="15">
        <v>9.5399999999999991</v>
      </c>
      <c r="G48" s="16">
        <v>13.59</v>
      </c>
      <c r="H48" s="16">
        <v>14.52</v>
      </c>
      <c r="I48" s="16">
        <v>6.47</v>
      </c>
      <c r="J48" s="17">
        <v>13.3</v>
      </c>
    </row>
    <row r="49" spans="2:10" ht="57.75" customHeight="1" thickBot="1" x14ac:dyDescent="0.25">
      <c r="B49" s="18"/>
      <c r="C49" s="1179" t="s">
        <v>5</v>
      </c>
      <c r="D49" s="1179"/>
      <c r="E49" s="1180"/>
      <c r="F49" s="19" t="s">
        <v>552</v>
      </c>
      <c r="G49" s="20">
        <v>9.49</v>
      </c>
      <c r="H49" s="20">
        <v>6.09</v>
      </c>
      <c r="I49" s="20" t="s">
        <v>553</v>
      </c>
      <c r="J49" s="21">
        <v>14.12</v>
      </c>
    </row>
    <row r="50" spans="2:10" ht="13.2" x14ac:dyDescent="0.2"/>
  </sheetData>
  <sheetProtection algorithmName="SHA-512" hashValue="MVzbaBtbZdiYixrm6+2apVSxlg8Y1jAhYo551Rs8sB5fVwEwf1gXcGUzfLqpyH3RuZDu3Qrqjcbr2qtVBRcShg==" saltValue="M9Uck+gsqj2vWeNPSFMb/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本宮 隆良</cp:lastModifiedBy>
  <cp:lastPrinted>2024-10-10T06:44:23Z</cp:lastPrinted>
  <dcterms:created xsi:type="dcterms:W3CDTF">2024-03-14T01:01:09Z</dcterms:created>
  <dcterms:modified xsi:type="dcterms:W3CDTF">2024-10-10T06:45:19Z</dcterms:modified>
  <cp:category/>
</cp:coreProperties>
</file>